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70"/>
  <workbookPr defaultThemeVersion="124226"/>
  <mc:AlternateContent xmlns:mc="http://schemas.openxmlformats.org/markup-compatibility/2006">
    <mc:Choice Requires="x15">
      <x15ac:absPath xmlns:x15ac="http://schemas.microsoft.com/office/spreadsheetml/2010/11/ac" url="\\10.10.150.10\share\総務課\03財務G\15財政状況の公表\財政状況作成公表関係\H25～ 財政状況の公表\財政状況の公表\H29\"/>
    </mc:Choice>
  </mc:AlternateContent>
  <bookViews>
    <workbookView xWindow="915" yWindow="135" windowWidth="8250" windowHeight="11640" tabRatio="910"/>
  </bookViews>
  <sheets>
    <sheet name="表紙 " sheetId="17" r:id="rId1"/>
    <sheet name="予算執行状況" sheetId="5" r:id="rId2"/>
    <sheet name="特別会計" sheetId="7" r:id="rId3"/>
    <sheet name="病院会計" sheetId="8" r:id="rId4"/>
    <sheet name="病院会計資料" sheetId="9" r:id="rId5"/>
    <sheet name="住民負担の状況" sheetId="10" r:id="rId6"/>
    <sheet name="公有財産" sheetId="13" r:id="rId7"/>
    <sheet name="有価・出資金" sheetId="15" r:id="rId8"/>
    <sheet name="債権・基金" sheetId="14" r:id="rId9"/>
    <sheet name="物品" sheetId="16" r:id="rId10"/>
  </sheets>
  <definedNames>
    <definedName name="_xlnm.Print_Area" localSheetId="6">公有財産!$A$1:$Q$111</definedName>
    <definedName name="_xlnm.Print_Area" localSheetId="8">債権・基金!$A$1:$U$20</definedName>
    <definedName name="_xlnm.Print_Area" localSheetId="5">住民負担の状況!$A$1:$I$46</definedName>
    <definedName name="_xlnm.Print_Area" localSheetId="2">特別会計!$A$1:$H$128</definedName>
    <definedName name="_xlnm.Print_Area" localSheetId="0">'表紙 '!$A$1:$K$53</definedName>
    <definedName name="_xlnm.Print_Area" localSheetId="3">病院会計!$A$1:$H$55</definedName>
    <definedName name="_xlnm.Print_Area" localSheetId="4">病院会計資料!$A$1:$H$39</definedName>
    <definedName name="_xlnm.Print_Area" localSheetId="9">物品!$A$1:$P$28</definedName>
    <definedName name="_xlnm.Print_Area" localSheetId="7">有価・出資金!$A$1:$L$40</definedName>
    <definedName name="_xlnm.Print_Area" localSheetId="1">予算執行状況!$A$1:$H$44</definedName>
    <definedName name="_xlnm.Print_Area">#REF!</definedName>
    <definedName name="_xlnm.Print_Titles" localSheetId="6">公有財産!$1:$4</definedName>
    <definedName name="_xlnm.Print_Titles">#N/A</definedName>
  </definedNames>
  <calcPr calcId="162913"/>
</workbook>
</file>

<file path=xl/calcChain.xml><?xml version="1.0" encoding="utf-8"?>
<calcChain xmlns="http://schemas.openxmlformats.org/spreadsheetml/2006/main">
  <c r="H97" i="7" l="1"/>
  <c r="H27" i="7" l="1"/>
  <c r="H21" i="7"/>
  <c r="H9" i="7"/>
  <c r="H18" i="5"/>
  <c r="G16" i="8" l="1"/>
  <c r="F40" i="10" l="1"/>
  <c r="E38" i="10"/>
  <c r="E38" i="9"/>
  <c r="G25" i="7"/>
  <c r="N107" i="13"/>
  <c r="O107" i="13"/>
  <c r="Q107" i="13" s="1"/>
  <c r="H107" i="13"/>
  <c r="Q79" i="13"/>
  <c r="N79" i="13"/>
  <c r="K79" i="13"/>
  <c r="O78" i="13"/>
  <c r="Q78" i="13" s="1"/>
  <c r="N78" i="13"/>
  <c r="H78" i="13"/>
  <c r="G97" i="13"/>
  <c r="O41" i="13"/>
  <c r="Q41" i="13" s="1"/>
  <c r="N41" i="13"/>
  <c r="H41" i="13"/>
  <c r="H40" i="13"/>
  <c r="H39" i="13"/>
  <c r="H38" i="13"/>
  <c r="H37" i="13"/>
  <c r="O36" i="13"/>
  <c r="Q36" i="13" s="1"/>
  <c r="N36" i="13"/>
  <c r="K36" i="13"/>
  <c r="H35" i="13"/>
  <c r="O34" i="13"/>
  <c r="Q34" i="13" s="1"/>
  <c r="N34" i="13"/>
  <c r="H34" i="13"/>
  <c r="O33" i="13"/>
  <c r="Q33" i="13" s="1"/>
  <c r="N33" i="13"/>
  <c r="H33" i="13"/>
  <c r="O32" i="13"/>
  <c r="Q32" i="13" s="1"/>
  <c r="N32" i="13"/>
  <c r="H32" i="13"/>
  <c r="J17" i="14"/>
  <c r="E41" i="10"/>
  <c r="H40" i="10"/>
  <c r="H39" i="10"/>
  <c r="H38" i="10" s="1"/>
  <c r="F39" i="10"/>
  <c r="H37" i="10"/>
  <c r="F37" i="10"/>
  <c r="I31" i="10"/>
  <c r="G31" i="10"/>
  <c r="E31" i="10"/>
  <c r="H30" i="10"/>
  <c r="F30" i="10"/>
  <c r="H29" i="10"/>
  <c r="F29" i="10"/>
  <c r="H28" i="10"/>
  <c r="F28" i="10"/>
  <c r="H27" i="10"/>
  <c r="F27" i="10"/>
  <c r="H26" i="10"/>
  <c r="F26" i="10"/>
  <c r="H25" i="10"/>
  <c r="F25" i="10"/>
  <c r="H24" i="10"/>
  <c r="F24" i="10"/>
  <c r="H23" i="10"/>
  <c r="F23" i="10"/>
  <c r="H22" i="10"/>
  <c r="F22" i="10"/>
  <c r="H21" i="10"/>
  <c r="F21" i="10"/>
  <c r="H20" i="10"/>
  <c r="F20" i="10"/>
  <c r="H19" i="10"/>
  <c r="F19" i="10"/>
  <c r="H18" i="10"/>
  <c r="F18" i="10"/>
  <c r="E13" i="10"/>
  <c r="H12" i="10"/>
  <c r="F12" i="10"/>
  <c r="H11" i="10"/>
  <c r="F11" i="10"/>
  <c r="H10" i="10"/>
  <c r="F10" i="10"/>
  <c r="F38" i="9"/>
  <c r="F37" i="9"/>
  <c r="E37" i="9"/>
  <c r="H33" i="9"/>
  <c r="G33" i="9"/>
  <c r="F33" i="9"/>
  <c r="E33" i="9"/>
  <c r="H27" i="9"/>
  <c r="G27" i="9"/>
  <c r="F27" i="9"/>
  <c r="E27" i="9"/>
  <c r="G17" i="9"/>
  <c r="G16" i="9"/>
  <c r="G15" i="9"/>
  <c r="G9" i="9"/>
  <c r="F9" i="9"/>
  <c r="E9" i="9"/>
  <c r="H8" i="9"/>
  <c r="H7" i="9"/>
  <c r="F55" i="8"/>
  <c r="E55" i="8"/>
  <c r="G54" i="8"/>
  <c r="G53" i="8"/>
  <c r="F48" i="8"/>
  <c r="E48" i="8"/>
  <c r="G48" i="8" s="1"/>
  <c r="G46" i="8"/>
  <c r="G44" i="8"/>
  <c r="G37" i="8"/>
  <c r="G36" i="8"/>
  <c r="F35" i="8"/>
  <c r="F38" i="8" s="1"/>
  <c r="E35" i="8"/>
  <c r="G33" i="8"/>
  <c r="G32" i="8"/>
  <c r="G31" i="8"/>
  <c r="F30" i="8"/>
  <c r="G30" i="8" s="1"/>
  <c r="E30" i="8"/>
  <c r="G28" i="8"/>
  <c r="G27" i="8"/>
  <c r="G26" i="8"/>
  <c r="G25" i="8"/>
  <c r="G24" i="8"/>
  <c r="G23" i="8"/>
  <c r="F17" i="8"/>
  <c r="E17" i="8"/>
  <c r="E18" i="8" s="1"/>
  <c r="G15" i="8"/>
  <c r="G14" i="8"/>
  <c r="G13" i="8"/>
  <c r="G12" i="8"/>
  <c r="G11" i="8"/>
  <c r="F10" i="8"/>
  <c r="E10" i="8"/>
  <c r="G8" i="8"/>
  <c r="G7" i="8"/>
  <c r="G6" i="8"/>
  <c r="F125" i="7"/>
  <c r="E125" i="7"/>
  <c r="H123" i="7" s="1"/>
  <c r="G124" i="7"/>
  <c r="G123" i="7"/>
  <c r="F118" i="7"/>
  <c r="E118" i="7"/>
  <c r="H115" i="7" s="1"/>
  <c r="G117" i="7"/>
  <c r="G116" i="7"/>
  <c r="G115" i="7"/>
  <c r="G114" i="7"/>
  <c r="G113" i="7"/>
  <c r="F107" i="7"/>
  <c r="E107" i="7"/>
  <c r="G106" i="7"/>
  <c r="G105" i="7"/>
  <c r="F100" i="7"/>
  <c r="E100" i="7"/>
  <c r="H99" i="7" s="1"/>
  <c r="G99" i="7"/>
  <c r="G98" i="7"/>
  <c r="G97" i="7"/>
  <c r="G96" i="7"/>
  <c r="G95" i="7"/>
  <c r="G94" i="7"/>
  <c r="F88" i="7"/>
  <c r="E88" i="7"/>
  <c r="H87" i="7" s="1"/>
  <c r="G87" i="7"/>
  <c r="G86" i="7"/>
  <c r="H85" i="7"/>
  <c r="G85" i="7"/>
  <c r="G84" i="7"/>
  <c r="F79" i="7"/>
  <c r="G79" i="7" s="1"/>
  <c r="E79" i="7"/>
  <c r="H74" i="7" s="1"/>
  <c r="G78" i="7"/>
  <c r="G77" i="7"/>
  <c r="G76" i="7"/>
  <c r="G75" i="7"/>
  <c r="G74" i="7"/>
  <c r="F68" i="7"/>
  <c r="G68" i="7" s="1"/>
  <c r="E68" i="7"/>
  <c r="H67" i="7" s="1"/>
  <c r="G67" i="7"/>
  <c r="G66" i="7"/>
  <c r="G65" i="7"/>
  <c r="G64" i="7"/>
  <c r="G63" i="7"/>
  <c r="G62" i="7"/>
  <c r="G61" i="7"/>
  <c r="F56" i="7"/>
  <c r="E56" i="7"/>
  <c r="H54" i="7" s="1"/>
  <c r="G55" i="7"/>
  <c r="G54" i="7"/>
  <c r="G53" i="7"/>
  <c r="G52" i="7"/>
  <c r="G51" i="7"/>
  <c r="G50" i="7"/>
  <c r="G49" i="7"/>
  <c r="G48" i="7"/>
  <c r="F33" i="7"/>
  <c r="E33" i="7"/>
  <c r="H32" i="7" s="1"/>
  <c r="G32" i="7"/>
  <c r="G31" i="7"/>
  <c r="G30" i="7"/>
  <c r="G29" i="7"/>
  <c r="G28" i="7"/>
  <c r="G27" i="7"/>
  <c r="G26" i="7"/>
  <c r="G24" i="7"/>
  <c r="G23" i="7"/>
  <c r="G22" i="7"/>
  <c r="G21" i="7"/>
  <c r="F16" i="7"/>
  <c r="E16" i="7"/>
  <c r="H14" i="7" s="1"/>
  <c r="G15" i="7"/>
  <c r="G14" i="7"/>
  <c r="G13" i="7"/>
  <c r="G12" i="7"/>
  <c r="G11" i="7"/>
  <c r="G10" i="7"/>
  <c r="G9" i="7"/>
  <c r="G8" i="7"/>
  <c r="G7" i="7"/>
  <c r="G6" i="7"/>
  <c r="G5" i="7"/>
  <c r="F43" i="5"/>
  <c r="E43" i="5"/>
  <c r="H41" i="5" s="1"/>
  <c r="G42" i="5"/>
  <c r="G41" i="5"/>
  <c r="G40" i="5"/>
  <c r="G39" i="5"/>
  <c r="G38" i="5"/>
  <c r="G37" i="5"/>
  <c r="G36" i="5"/>
  <c r="G35" i="5"/>
  <c r="G34" i="5"/>
  <c r="G33" i="5"/>
  <c r="G32" i="5"/>
  <c r="F27" i="5"/>
  <c r="G27" i="5" s="1"/>
  <c r="E27" i="5"/>
  <c r="H19" i="5" s="1"/>
  <c r="G26" i="5"/>
  <c r="G25" i="5"/>
  <c r="G24" i="5"/>
  <c r="G23" i="5"/>
  <c r="G22" i="5"/>
  <c r="G21" i="5"/>
  <c r="G20" i="5"/>
  <c r="G19" i="5"/>
  <c r="G18" i="5"/>
  <c r="G17" i="5"/>
  <c r="G16" i="5"/>
  <c r="G15" i="5"/>
  <c r="G14" i="5"/>
  <c r="G13" i="5"/>
  <c r="G12" i="5"/>
  <c r="G11" i="5"/>
  <c r="G10" i="5"/>
  <c r="G9" i="5"/>
  <c r="G8" i="5"/>
  <c r="G7" i="5"/>
  <c r="G6" i="5"/>
  <c r="G31" i="15"/>
  <c r="E31" i="15"/>
  <c r="K28" i="15"/>
  <c r="K29" i="15"/>
  <c r="K30" i="15"/>
  <c r="K15" i="15"/>
  <c r="I31" i="15"/>
  <c r="E9" i="15"/>
  <c r="G9" i="15"/>
  <c r="K23" i="15"/>
  <c r="I5" i="15"/>
  <c r="L15" i="13"/>
  <c r="P109" i="13"/>
  <c r="F15" i="13"/>
  <c r="F97" i="13"/>
  <c r="F109" i="13"/>
  <c r="H99" i="13"/>
  <c r="H98" i="13"/>
  <c r="H94" i="13"/>
  <c r="H93" i="13"/>
  <c r="H88" i="13"/>
  <c r="H82" i="13"/>
  <c r="H81" i="13"/>
  <c r="H80" i="13"/>
  <c r="H76" i="13"/>
  <c r="H75" i="13"/>
  <c r="H70" i="13"/>
  <c r="H69" i="13"/>
  <c r="H52" i="13"/>
  <c r="H51" i="13"/>
  <c r="H47" i="13"/>
  <c r="H43" i="13"/>
  <c r="H31" i="13"/>
  <c r="H30" i="13"/>
  <c r="H27" i="13"/>
  <c r="H26" i="13"/>
  <c r="O99" i="13"/>
  <c r="Q99" i="13" s="1"/>
  <c r="N99" i="13"/>
  <c r="K99" i="13"/>
  <c r="O98" i="13"/>
  <c r="Q98" i="13" s="1"/>
  <c r="N98" i="13"/>
  <c r="K98" i="13"/>
  <c r="N81" i="13"/>
  <c r="O81" i="13"/>
  <c r="Q81" i="13" s="1"/>
  <c r="N82" i="13"/>
  <c r="O82" i="13"/>
  <c r="Q82" i="13" s="1"/>
  <c r="N83" i="13"/>
  <c r="O83" i="13"/>
  <c r="Q83" i="13" s="1"/>
  <c r="N84" i="13"/>
  <c r="O84" i="13"/>
  <c r="Q84" i="13" s="1"/>
  <c r="H85" i="13"/>
  <c r="K85" i="13"/>
  <c r="O85" i="13"/>
  <c r="Q85" i="13" s="1"/>
  <c r="N86" i="13"/>
  <c r="O86" i="13"/>
  <c r="Q86" i="13" s="1"/>
  <c r="N87" i="13"/>
  <c r="O87" i="13"/>
  <c r="Q87" i="13" s="1"/>
  <c r="N88" i="13"/>
  <c r="O88" i="13"/>
  <c r="Q88" i="13" s="1"/>
  <c r="N89" i="13"/>
  <c r="O89" i="13"/>
  <c r="Q89" i="13" s="1"/>
  <c r="H90" i="13"/>
  <c r="N90" i="13"/>
  <c r="O90" i="13"/>
  <c r="Q90" i="13" s="1"/>
  <c r="H91" i="13"/>
  <c r="K91" i="13"/>
  <c r="O91" i="13"/>
  <c r="Q91" i="13" s="1"/>
  <c r="H92" i="13"/>
  <c r="N92" i="13"/>
  <c r="O92" i="13"/>
  <c r="Q92" i="13" s="1"/>
  <c r="H95" i="13"/>
  <c r="H96" i="13"/>
  <c r="I97" i="13"/>
  <c r="J97" i="13"/>
  <c r="L97" i="13"/>
  <c r="M97" i="13"/>
  <c r="P97" i="13"/>
  <c r="O80" i="13"/>
  <c r="Q80" i="13" s="1"/>
  <c r="N80" i="13"/>
  <c r="O77" i="13"/>
  <c r="Q77" i="13" s="1"/>
  <c r="N77" i="13"/>
  <c r="H77" i="13"/>
  <c r="O76" i="13"/>
  <c r="Q76" i="13" s="1"/>
  <c r="K76" i="13"/>
  <c r="O75" i="13"/>
  <c r="Q75" i="13" s="1"/>
  <c r="K75" i="13"/>
  <c r="O74" i="13"/>
  <c r="Q74" i="13" s="1"/>
  <c r="K74" i="13"/>
  <c r="H74" i="13"/>
  <c r="O73" i="13"/>
  <c r="Q73" i="13" s="1"/>
  <c r="N73" i="13"/>
  <c r="H73" i="13"/>
  <c r="O72" i="13"/>
  <c r="Q72" i="13" s="1"/>
  <c r="N72" i="13"/>
  <c r="O71" i="13"/>
  <c r="Q71" i="13" s="1"/>
  <c r="O70" i="13"/>
  <c r="Q70" i="13" s="1"/>
  <c r="N70" i="13"/>
  <c r="H68" i="13"/>
  <c r="O67" i="13"/>
  <c r="Q67" i="13" s="1"/>
  <c r="K67" i="13"/>
  <c r="O66" i="13"/>
  <c r="Q66" i="13"/>
  <c r="N66" i="13"/>
  <c r="H65" i="13"/>
  <c r="O64" i="13"/>
  <c r="Q64" i="13"/>
  <c r="N64" i="13"/>
  <c r="O63" i="13"/>
  <c r="Q63" i="13" s="1"/>
  <c r="K63" i="13"/>
  <c r="O62" i="13"/>
  <c r="Q62" i="13" s="1"/>
  <c r="K62" i="13"/>
  <c r="H61" i="13"/>
  <c r="H60" i="13"/>
  <c r="H59" i="13"/>
  <c r="H58" i="13"/>
  <c r="H57" i="13"/>
  <c r="H56" i="13"/>
  <c r="H55" i="13"/>
  <c r="O54" i="13"/>
  <c r="Q54" i="13" s="1"/>
  <c r="K54" i="13"/>
  <c r="H53" i="13"/>
  <c r="H50" i="13"/>
  <c r="H49" i="13"/>
  <c r="O48" i="13"/>
  <c r="Q48" i="13" s="1"/>
  <c r="K48" i="13"/>
  <c r="H48" i="13"/>
  <c r="O47" i="13"/>
  <c r="Q47" i="13" s="1"/>
  <c r="K47" i="13"/>
  <c r="O46" i="13"/>
  <c r="Q46" i="13" s="1"/>
  <c r="K46" i="13"/>
  <c r="H46" i="13"/>
  <c r="O45" i="13"/>
  <c r="Q45" i="13" s="1"/>
  <c r="K45" i="13"/>
  <c r="H45" i="13"/>
  <c r="O44" i="13"/>
  <c r="Q44" i="13" s="1"/>
  <c r="N44" i="13"/>
  <c r="H44" i="13"/>
  <c r="O43" i="13"/>
  <c r="Q43" i="13" s="1"/>
  <c r="N43" i="13"/>
  <c r="O42" i="13"/>
  <c r="Q42" i="13" s="1"/>
  <c r="N42" i="13"/>
  <c r="H42" i="13"/>
  <c r="O31" i="13"/>
  <c r="Q31" i="13" s="1"/>
  <c r="K31" i="13"/>
  <c r="O30" i="13"/>
  <c r="Q30" i="13" s="1"/>
  <c r="K30" i="13"/>
  <c r="O29" i="13"/>
  <c r="Q29" i="13"/>
  <c r="K29" i="13"/>
  <c r="H29" i="13"/>
  <c r="O28" i="13"/>
  <c r="Q28" i="13"/>
  <c r="K28" i="13"/>
  <c r="H28" i="13"/>
  <c r="O27" i="13"/>
  <c r="Q27" i="13"/>
  <c r="N27" i="13"/>
  <c r="O26" i="13"/>
  <c r="Q26" i="13" s="1"/>
  <c r="N26" i="13"/>
  <c r="O25" i="13"/>
  <c r="Q25" i="13" s="1"/>
  <c r="N25" i="13"/>
  <c r="H25" i="13"/>
  <c r="O24" i="13"/>
  <c r="N24" i="13"/>
  <c r="I15" i="13"/>
  <c r="O14" i="13"/>
  <c r="Q14" i="13" s="1"/>
  <c r="N14" i="13"/>
  <c r="H14" i="13"/>
  <c r="H13" i="13"/>
  <c r="O12" i="13"/>
  <c r="Q12" i="13" s="1"/>
  <c r="N12" i="13"/>
  <c r="O11" i="13"/>
  <c r="Q11" i="13" s="1"/>
  <c r="N11" i="13"/>
  <c r="O10" i="13"/>
  <c r="Q10" i="13" s="1"/>
  <c r="N10" i="13"/>
  <c r="H10" i="13"/>
  <c r="H9" i="13"/>
  <c r="O8" i="13"/>
  <c r="Q8" i="13" s="1"/>
  <c r="N8" i="13"/>
  <c r="K8" i="13"/>
  <c r="O7" i="13"/>
  <c r="Q7" i="13" s="1"/>
  <c r="K7" i="13"/>
  <c r="K15" i="13" s="1"/>
  <c r="O6" i="13"/>
  <c r="Q6" i="13" s="1"/>
  <c r="N6" i="13"/>
  <c r="O5" i="13"/>
  <c r="Q5" i="13" s="1"/>
  <c r="N5" i="13"/>
  <c r="H5" i="13"/>
  <c r="O104" i="13"/>
  <c r="Q104" i="13" s="1"/>
  <c r="O105" i="13"/>
  <c r="Q105" i="13" s="1"/>
  <c r="M109" i="13"/>
  <c r="J109" i="13"/>
  <c r="K25" i="15"/>
  <c r="K20" i="15"/>
  <c r="K16" i="15"/>
  <c r="N6" i="14"/>
  <c r="N8" i="14"/>
  <c r="N9" i="14"/>
  <c r="N10" i="14"/>
  <c r="N11" i="14"/>
  <c r="N12" i="14"/>
  <c r="N13" i="14"/>
  <c r="N14" i="14"/>
  <c r="N15" i="14"/>
  <c r="H17" i="14"/>
  <c r="K17" i="14"/>
  <c r="L17" i="14"/>
  <c r="M17" i="14"/>
  <c r="O17" i="14"/>
  <c r="P17" i="14"/>
  <c r="Q17" i="14"/>
  <c r="R17" i="14"/>
  <c r="S17" i="14"/>
  <c r="T17" i="14"/>
  <c r="I6" i="15"/>
  <c r="I7" i="15"/>
  <c r="I8" i="15"/>
  <c r="K17" i="15"/>
  <c r="K18" i="15"/>
  <c r="K19" i="15"/>
  <c r="K21" i="15"/>
  <c r="K22" i="15"/>
  <c r="K24" i="15"/>
  <c r="K26" i="15"/>
  <c r="K27" i="15"/>
  <c r="K37" i="15"/>
  <c r="E38" i="15"/>
  <c r="G38" i="15"/>
  <c r="I38" i="15"/>
  <c r="K38" i="15"/>
  <c r="H100" i="13"/>
  <c r="H101" i="13"/>
  <c r="H102" i="13"/>
  <c r="K102" i="13"/>
  <c r="N102" i="13"/>
  <c r="O102" i="13"/>
  <c r="Q102" i="13" s="1"/>
  <c r="H104" i="13"/>
  <c r="K104" i="13"/>
  <c r="H105" i="13"/>
  <c r="N105" i="13"/>
  <c r="H106" i="13"/>
  <c r="H108" i="13"/>
  <c r="I109" i="13"/>
  <c r="L109" i="13"/>
  <c r="G109" i="13"/>
  <c r="N7" i="14"/>
  <c r="H114" i="7"/>
  <c r="H23" i="7"/>
  <c r="H25" i="7"/>
  <c r="H38" i="5"/>
  <c r="H39" i="5"/>
  <c r="H12" i="5"/>
  <c r="H13" i="5"/>
  <c r="H124" i="7"/>
  <c r="H65" i="7"/>
  <c r="H48" i="7"/>
  <c r="F39" i="9" l="1"/>
  <c r="E39" i="9"/>
  <c r="G10" i="8"/>
  <c r="H9" i="9"/>
  <c r="G35" i="8"/>
  <c r="G17" i="8"/>
  <c r="F18" i="8"/>
  <c r="G18" i="8" s="1"/>
  <c r="H55" i="7"/>
  <c r="H86" i="7"/>
  <c r="H35" i="5"/>
  <c r="N15" i="13"/>
  <c r="O97" i="13"/>
  <c r="G56" i="7"/>
  <c r="G88" i="7"/>
  <c r="H42" i="5"/>
  <c r="J111" i="13"/>
  <c r="H97" i="13"/>
  <c r="H49" i="7"/>
  <c r="H84" i="7"/>
  <c r="H88" i="7" s="1"/>
  <c r="M111" i="13"/>
  <c r="H94" i="7"/>
  <c r="H36" i="5"/>
  <c r="F111" i="13"/>
  <c r="G55" i="8"/>
  <c r="H109" i="13"/>
  <c r="F38" i="10"/>
  <c r="F41" i="10" s="1"/>
  <c r="F13" i="10"/>
  <c r="H52" i="7"/>
  <c r="H53" i="7"/>
  <c r="H50" i="7"/>
  <c r="H51" i="7"/>
  <c r="G125" i="7"/>
  <c r="G118" i="7"/>
  <c r="H116" i="7"/>
  <c r="H113" i="7"/>
  <c r="H95" i="7"/>
  <c r="G100" i="7"/>
  <c r="H98" i="7"/>
  <c r="H96" i="7"/>
  <c r="H30" i="7"/>
  <c r="H26" i="7"/>
  <c r="H22" i="7"/>
  <c r="H31" i="7"/>
  <c r="H28" i="7"/>
  <c r="H29" i="7"/>
  <c r="H24" i="7"/>
  <c r="G33" i="7"/>
  <c r="H7" i="7"/>
  <c r="H12" i="7"/>
  <c r="H10" i="7"/>
  <c r="H13" i="7"/>
  <c r="H5" i="7"/>
  <c r="H8" i="7"/>
  <c r="H11" i="7"/>
  <c r="G16" i="7"/>
  <c r="H6" i="7"/>
  <c r="H15" i="7"/>
  <c r="H33" i="5"/>
  <c r="H40" i="5"/>
  <c r="H37" i="5"/>
  <c r="H34" i="5"/>
  <c r="H32" i="5"/>
  <c r="H26" i="5"/>
  <c r="H22" i="5"/>
  <c r="H14" i="5"/>
  <c r="G43" i="5"/>
  <c r="H9" i="5"/>
  <c r="H7" i="5"/>
  <c r="H15" i="5"/>
  <c r="H6" i="5"/>
  <c r="H21" i="5"/>
  <c r="H16" i="5"/>
  <c r="H23" i="5"/>
  <c r="H20" i="5"/>
  <c r="H24" i="5"/>
  <c r="H17" i="5"/>
  <c r="H10" i="5"/>
  <c r="H8" i="5"/>
  <c r="H25" i="5"/>
  <c r="H11" i="5"/>
  <c r="O109" i="13"/>
  <c r="G111" i="13"/>
  <c r="K109" i="13"/>
  <c r="I111" i="13"/>
  <c r="H31" i="10"/>
  <c r="L111" i="13"/>
  <c r="K31" i="15"/>
  <c r="I9" i="15"/>
  <c r="N17" i="14"/>
  <c r="H15" i="13"/>
  <c r="H111" i="13" s="1"/>
  <c r="N97" i="13"/>
  <c r="P111" i="13"/>
  <c r="G107" i="7"/>
  <c r="H117" i="7"/>
  <c r="E38" i="8"/>
  <c r="G38" i="8" s="1"/>
  <c r="H13" i="10"/>
  <c r="F31" i="10"/>
  <c r="H41" i="10"/>
  <c r="K97" i="13"/>
  <c r="K111" i="13" s="1"/>
  <c r="Q24" i="13"/>
  <c r="N109" i="13"/>
  <c r="H125" i="7"/>
  <c r="Q109" i="13"/>
  <c r="Q15" i="13"/>
  <c r="Q97" i="13"/>
  <c r="H61" i="7"/>
  <c r="H77" i="7"/>
  <c r="O15" i="13"/>
  <c r="H76" i="7"/>
  <c r="H63" i="7"/>
  <c r="H105" i="7"/>
  <c r="H66" i="7"/>
  <c r="H106" i="7"/>
  <c r="H75" i="7"/>
  <c r="H62" i="7"/>
  <c r="H64" i="7"/>
  <c r="H78" i="7"/>
  <c r="H118" i="7" l="1"/>
  <c r="H56" i="7"/>
  <c r="N111" i="13"/>
  <c r="H100" i="7"/>
  <c r="H33" i="7"/>
  <c r="H16" i="7"/>
  <c r="H43" i="5"/>
  <c r="H27" i="5"/>
  <c r="H79" i="7"/>
  <c r="O111" i="13"/>
  <c r="Q111" i="13"/>
  <c r="H107" i="7"/>
  <c r="H68" i="7"/>
</calcChain>
</file>

<file path=xl/sharedStrings.xml><?xml version="1.0" encoding="utf-8"?>
<sst xmlns="http://schemas.openxmlformats.org/spreadsheetml/2006/main" count="632" uniqueCount="411">
  <si>
    <t>計</t>
  </si>
  <si>
    <t>　【歳　　入】</t>
  </si>
  <si>
    <t>款</t>
  </si>
  <si>
    <t>　【歳　　出】</t>
  </si>
  <si>
    <t>配当割交付金</t>
    <rPh sb="0" eb="2">
      <t>ハイトウ</t>
    </rPh>
    <phoneticPr fontId="3"/>
  </si>
  <si>
    <t>株式等譲渡所得割交付金</t>
    <rPh sb="0" eb="2">
      <t>カブシキ</t>
    </rPh>
    <rPh sb="2" eb="3">
      <t>トウ</t>
    </rPh>
    <rPh sb="3" eb="5">
      <t>ジョウト</t>
    </rPh>
    <rPh sb="5" eb="8">
      <t>ショトクワリ</t>
    </rPh>
    <phoneticPr fontId="3"/>
  </si>
  <si>
    <t>地方特例交付金</t>
    <rPh sb="0" eb="2">
      <t>チホウ</t>
    </rPh>
    <rPh sb="2" eb="4">
      <t>トクレイ</t>
    </rPh>
    <rPh sb="4" eb="7">
      <t>コウフキン</t>
    </rPh>
    <phoneticPr fontId="3"/>
  </si>
  <si>
    <t>公債費</t>
    <rPh sb="0" eb="3">
      <t>コウサイヒ</t>
    </rPh>
    <phoneticPr fontId="3"/>
  </si>
  <si>
    <t>予備費</t>
    <rPh sb="0" eb="3">
      <t>ヨビヒ</t>
    </rPh>
    <phoneticPr fontId="3"/>
  </si>
  <si>
    <t>地方消費税交付金</t>
    <phoneticPr fontId="3"/>
  </si>
  <si>
    <t>地 方 交 付 税</t>
    <phoneticPr fontId="3"/>
  </si>
  <si>
    <t>分担金及び負担金</t>
    <phoneticPr fontId="3"/>
  </si>
  <si>
    <t>使用料及び手数料</t>
    <phoneticPr fontId="3"/>
  </si>
  <si>
    <t>国 庫 支 出 金</t>
    <phoneticPr fontId="3"/>
  </si>
  <si>
    <t>道  支  出  金</t>
    <phoneticPr fontId="3"/>
  </si>
  <si>
    <t>財  産  収  入</t>
    <phoneticPr fontId="3"/>
  </si>
  <si>
    <t>寄    附    金</t>
    <phoneticPr fontId="3"/>
  </si>
  <si>
    <t>繰    入    金</t>
    <phoneticPr fontId="3"/>
  </si>
  <si>
    <t>繰    越    金</t>
    <phoneticPr fontId="3"/>
  </si>
  <si>
    <t>諸    収    入</t>
    <phoneticPr fontId="3"/>
  </si>
  <si>
    <t>町          債</t>
    <phoneticPr fontId="3"/>
  </si>
  <si>
    <t>町          税</t>
    <phoneticPr fontId="3"/>
  </si>
  <si>
    <t>地 方 譲 与 税</t>
    <phoneticPr fontId="3"/>
  </si>
  <si>
    <t>利子割交付金</t>
    <phoneticPr fontId="3"/>
  </si>
  <si>
    <t>ゴルフ場利用税交付金</t>
    <phoneticPr fontId="3"/>
  </si>
  <si>
    <t>自動車取得税交付金</t>
    <phoneticPr fontId="3"/>
  </si>
  <si>
    <t>交通安全対策特別交付金</t>
    <phoneticPr fontId="3"/>
  </si>
  <si>
    <t>農林水産業費</t>
    <phoneticPr fontId="3"/>
  </si>
  <si>
    <t>議会費</t>
    <phoneticPr fontId="3"/>
  </si>
  <si>
    <t>総務費</t>
    <phoneticPr fontId="3"/>
  </si>
  <si>
    <t>民生費</t>
    <rPh sb="0" eb="3">
      <t>ミンセイヒ</t>
    </rPh>
    <phoneticPr fontId="3"/>
  </si>
  <si>
    <t>衛生費</t>
    <rPh sb="0" eb="3">
      <t>エイセイヒ</t>
    </rPh>
    <phoneticPr fontId="3"/>
  </si>
  <si>
    <t>商工費</t>
    <rPh sb="0" eb="3">
      <t>ショウコウヒ</t>
    </rPh>
    <phoneticPr fontId="3"/>
  </si>
  <si>
    <t>土木費</t>
    <rPh sb="0" eb="3">
      <t>ドボクヒ</t>
    </rPh>
    <phoneticPr fontId="3"/>
  </si>
  <si>
    <t>消防費</t>
    <rPh sb="0" eb="3">
      <t>ショウボウヒ</t>
    </rPh>
    <phoneticPr fontId="3"/>
  </si>
  <si>
    <t>教育費</t>
    <rPh sb="0" eb="3">
      <t>キョウイクヒ</t>
    </rPh>
    <phoneticPr fontId="3"/>
  </si>
  <si>
    <t>合　　　　　計</t>
    <rPh sb="0" eb="1">
      <t>ゴウ</t>
    </rPh>
    <rPh sb="6" eb="7">
      <t>ケイ</t>
    </rPh>
    <phoneticPr fontId="3"/>
  </si>
  <si>
    <t>予  算  額</t>
    <phoneticPr fontId="3"/>
  </si>
  <si>
    <t>収入済額</t>
    <rPh sb="0" eb="2">
      <t>シュウニュウ</t>
    </rPh>
    <rPh sb="2" eb="3">
      <t>ズ</t>
    </rPh>
    <rPh sb="3" eb="4">
      <t>ガク</t>
    </rPh>
    <phoneticPr fontId="3"/>
  </si>
  <si>
    <t>予算額
構成比(%)</t>
    <rPh sb="0" eb="3">
      <t>ヨサンガク</t>
    </rPh>
    <rPh sb="4" eb="6">
      <t>コウセイ</t>
    </rPh>
    <rPh sb="6" eb="7">
      <t>ヒ</t>
    </rPh>
    <phoneticPr fontId="3"/>
  </si>
  <si>
    <t>執行率(%)</t>
    <rPh sb="0" eb="3">
      <t>シッコウリツ</t>
    </rPh>
    <phoneticPr fontId="3"/>
  </si>
  <si>
    <t>（単位：千円）</t>
    <rPh sb="1" eb="3">
      <t>タンイ</t>
    </rPh>
    <rPh sb="4" eb="6">
      <t>センエン</t>
    </rPh>
    <phoneticPr fontId="3"/>
  </si>
  <si>
    <t>◆一般会計</t>
    <rPh sb="1" eb="3">
      <t>イッパン</t>
    </rPh>
    <rPh sb="3" eb="5">
      <t>カイケイ</t>
    </rPh>
    <phoneticPr fontId="3"/>
  </si>
  <si>
    <t>国民健康保険税</t>
    <rPh sb="0" eb="2">
      <t>コクミン</t>
    </rPh>
    <rPh sb="2" eb="4">
      <t>ケンコウ</t>
    </rPh>
    <rPh sb="4" eb="7">
      <t>ホケンゼイ</t>
    </rPh>
    <phoneticPr fontId="3"/>
  </si>
  <si>
    <t>使用料及び手数料</t>
    <rPh sb="0" eb="3">
      <t>シヨウリョウ</t>
    </rPh>
    <rPh sb="3" eb="4">
      <t>オヨ</t>
    </rPh>
    <rPh sb="5" eb="8">
      <t>テスウリョウ</t>
    </rPh>
    <phoneticPr fontId="3"/>
  </si>
  <si>
    <t>国庫支出金</t>
    <rPh sb="0" eb="2">
      <t>コッコ</t>
    </rPh>
    <rPh sb="2" eb="5">
      <t>シシュツキン</t>
    </rPh>
    <phoneticPr fontId="3"/>
  </si>
  <si>
    <t>療養給付費交付金</t>
    <rPh sb="0" eb="2">
      <t>リョウヨウ</t>
    </rPh>
    <rPh sb="2" eb="5">
      <t>キュウフヒ</t>
    </rPh>
    <rPh sb="5" eb="8">
      <t>コウフキン</t>
    </rPh>
    <phoneticPr fontId="3"/>
  </si>
  <si>
    <t>前期高齢者交付金</t>
    <rPh sb="0" eb="2">
      <t>ゼンキ</t>
    </rPh>
    <rPh sb="2" eb="5">
      <t>コウレイシャ</t>
    </rPh>
    <rPh sb="5" eb="8">
      <t>コウフキン</t>
    </rPh>
    <phoneticPr fontId="3"/>
  </si>
  <si>
    <t>道支出金</t>
    <rPh sb="0" eb="1">
      <t>ドウ</t>
    </rPh>
    <rPh sb="1" eb="4">
      <t>シシュツキン</t>
    </rPh>
    <phoneticPr fontId="3"/>
  </si>
  <si>
    <t>共同事業交付金</t>
    <rPh sb="0" eb="2">
      <t>キョウドウ</t>
    </rPh>
    <rPh sb="2" eb="4">
      <t>ジギョウ</t>
    </rPh>
    <rPh sb="4" eb="7">
      <t>コウフキン</t>
    </rPh>
    <phoneticPr fontId="3"/>
  </si>
  <si>
    <t>財産収入</t>
    <rPh sb="0" eb="2">
      <t>ザイサン</t>
    </rPh>
    <rPh sb="2" eb="4">
      <t>シュウニュウ</t>
    </rPh>
    <phoneticPr fontId="3"/>
  </si>
  <si>
    <t>繰入金</t>
    <rPh sb="0" eb="3">
      <t>クリイレキン</t>
    </rPh>
    <phoneticPr fontId="3"/>
  </si>
  <si>
    <t>繰越金</t>
    <rPh sb="0" eb="3">
      <t>クリコシキン</t>
    </rPh>
    <phoneticPr fontId="3"/>
  </si>
  <si>
    <t>諸収入</t>
    <rPh sb="0" eb="3">
      <t>ショシュウニュウ</t>
    </rPh>
    <phoneticPr fontId="3"/>
  </si>
  <si>
    <t>総務費</t>
    <rPh sb="0" eb="3">
      <t>ソウムヒ</t>
    </rPh>
    <phoneticPr fontId="3"/>
  </si>
  <si>
    <t>保険給付費</t>
    <rPh sb="0" eb="2">
      <t>ホケン</t>
    </rPh>
    <rPh sb="2" eb="5">
      <t>キュウフヒ</t>
    </rPh>
    <phoneticPr fontId="3"/>
  </si>
  <si>
    <t>後期高齢者支援金等</t>
    <rPh sb="0" eb="2">
      <t>コウキ</t>
    </rPh>
    <rPh sb="2" eb="5">
      <t>コウレイシャ</t>
    </rPh>
    <rPh sb="5" eb="8">
      <t>シエンキン</t>
    </rPh>
    <rPh sb="8" eb="9">
      <t>トウ</t>
    </rPh>
    <phoneticPr fontId="3"/>
  </si>
  <si>
    <t>前期高齢者納付金等</t>
    <rPh sb="0" eb="2">
      <t>ゼンキ</t>
    </rPh>
    <rPh sb="2" eb="5">
      <t>コウレイシャ</t>
    </rPh>
    <rPh sb="5" eb="8">
      <t>ノウフキン</t>
    </rPh>
    <rPh sb="8" eb="9">
      <t>トウ</t>
    </rPh>
    <phoneticPr fontId="3"/>
  </si>
  <si>
    <t>老人保健拠出金</t>
    <rPh sb="0" eb="2">
      <t>ロウジン</t>
    </rPh>
    <rPh sb="2" eb="4">
      <t>ホケン</t>
    </rPh>
    <rPh sb="4" eb="7">
      <t>キョシュツキン</t>
    </rPh>
    <phoneticPr fontId="3"/>
  </si>
  <si>
    <t>介護納付金</t>
    <rPh sb="0" eb="2">
      <t>カイゴ</t>
    </rPh>
    <rPh sb="2" eb="5">
      <t>ノウフキン</t>
    </rPh>
    <phoneticPr fontId="3"/>
  </si>
  <si>
    <t>共同事業拠出金</t>
    <rPh sb="0" eb="2">
      <t>キョウドウ</t>
    </rPh>
    <rPh sb="2" eb="4">
      <t>ジギョウ</t>
    </rPh>
    <rPh sb="4" eb="7">
      <t>キョシュツキン</t>
    </rPh>
    <phoneticPr fontId="3"/>
  </si>
  <si>
    <t>保健事業費</t>
    <rPh sb="0" eb="2">
      <t>ホケン</t>
    </rPh>
    <rPh sb="2" eb="5">
      <t>ジギョウヒ</t>
    </rPh>
    <phoneticPr fontId="3"/>
  </si>
  <si>
    <t>基金積立金</t>
    <rPh sb="0" eb="2">
      <t>キキン</t>
    </rPh>
    <rPh sb="2" eb="5">
      <t>ツミタテキン</t>
    </rPh>
    <phoneticPr fontId="3"/>
  </si>
  <si>
    <t>諸支出金</t>
    <rPh sb="0" eb="3">
      <t>ショシシュツ</t>
    </rPh>
    <rPh sb="3" eb="4">
      <t>キン</t>
    </rPh>
    <phoneticPr fontId="3"/>
  </si>
  <si>
    <t>介護保険料</t>
    <rPh sb="0" eb="2">
      <t>カイゴ</t>
    </rPh>
    <rPh sb="2" eb="5">
      <t>ホケンリョウ</t>
    </rPh>
    <phoneticPr fontId="3"/>
  </si>
  <si>
    <t>支払基金交付金</t>
    <rPh sb="0" eb="2">
      <t>シハラ</t>
    </rPh>
    <rPh sb="2" eb="4">
      <t>キキン</t>
    </rPh>
    <rPh sb="4" eb="7">
      <t>コウフキン</t>
    </rPh>
    <phoneticPr fontId="3"/>
  </si>
  <si>
    <t>財政安定化基金拠出金</t>
    <rPh sb="0" eb="2">
      <t>ザイセイ</t>
    </rPh>
    <rPh sb="2" eb="5">
      <t>アンテイカ</t>
    </rPh>
    <rPh sb="5" eb="7">
      <t>キキン</t>
    </rPh>
    <rPh sb="7" eb="10">
      <t>キョシュツキン</t>
    </rPh>
    <phoneticPr fontId="3"/>
  </si>
  <si>
    <t>地域支援事業費</t>
    <rPh sb="0" eb="2">
      <t>チイキ</t>
    </rPh>
    <rPh sb="2" eb="4">
      <t>シエン</t>
    </rPh>
    <rPh sb="4" eb="7">
      <t>ジギョウヒ</t>
    </rPh>
    <phoneticPr fontId="3"/>
  </si>
  <si>
    <t>後期高齢者医療保険料</t>
    <rPh sb="0" eb="2">
      <t>コウキ</t>
    </rPh>
    <rPh sb="2" eb="5">
      <t>コウレイシャ</t>
    </rPh>
    <rPh sb="5" eb="7">
      <t>イリョウ</t>
    </rPh>
    <rPh sb="7" eb="10">
      <t>ホケンリョウ</t>
    </rPh>
    <phoneticPr fontId="3"/>
  </si>
  <si>
    <t>後期高齢者医療広域連合納付金</t>
    <rPh sb="0" eb="2">
      <t>コウキ</t>
    </rPh>
    <rPh sb="2" eb="5">
      <t>コウレイシャ</t>
    </rPh>
    <rPh sb="5" eb="7">
      <t>イリョウ</t>
    </rPh>
    <rPh sb="7" eb="9">
      <t>コウイキ</t>
    </rPh>
    <rPh sb="9" eb="11">
      <t>レンゴウ</t>
    </rPh>
    <rPh sb="11" eb="14">
      <t>ノウフキン</t>
    </rPh>
    <phoneticPr fontId="3"/>
  </si>
  <si>
    <t>分担金及び負担金</t>
    <rPh sb="0" eb="3">
      <t>ブンタンキン</t>
    </rPh>
    <rPh sb="3" eb="4">
      <t>オヨ</t>
    </rPh>
    <rPh sb="5" eb="8">
      <t>フタンキン</t>
    </rPh>
    <phoneticPr fontId="3"/>
  </si>
  <si>
    <t>町債</t>
    <rPh sb="0" eb="1">
      <t>チョウ</t>
    </rPh>
    <rPh sb="1" eb="2">
      <t>サイ</t>
    </rPh>
    <phoneticPr fontId="3"/>
  </si>
  <si>
    <t>下水道事業費</t>
    <rPh sb="0" eb="3">
      <t>ゲスイドウ</t>
    </rPh>
    <rPh sb="3" eb="5">
      <t>ジギョウ</t>
    </rPh>
    <rPh sb="5" eb="6">
      <t>ヒ</t>
    </rPh>
    <phoneticPr fontId="3"/>
  </si>
  <si>
    <t>農業集落排水事業費</t>
    <rPh sb="0" eb="2">
      <t>ノウギョウ</t>
    </rPh>
    <rPh sb="2" eb="4">
      <t>シュウラク</t>
    </rPh>
    <rPh sb="4" eb="6">
      <t>ハイスイ</t>
    </rPh>
    <rPh sb="6" eb="9">
      <t>ジギョウヒ</t>
    </rPh>
    <phoneticPr fontId="3"/>
  </si>
  <si>
    <t>科　　　　目</t>
    <rPh sb="0" eb="1">
      <t>カ</t>
    </rPh>
    <rPh sb="5" eb="6">
      <t>メ</t>
    </rPh>
    <phoneticPr fontId="5"/>
  </si>
  <si>
    <t>入院収益</t>
    <rPh sb="0" eb="2">
      <t>ニュウイン</t>
    </rPh>
    <rPh sb="2" eb="4">
      <t>シュウエキ</t>
    </rPh>
    <phoneticPr fontId="3"/>
  </si>
  <si>
    <t>外来収益</t>
    <rPh sb="0" eb="2">
      <t>ガイライ</t>
    </rPh>
    <rPh sb="2" eb="4">
      <t>シュウエキ</t>
    </rPh>
    <phoneticPr fontId="3"/>
  </si>
  <si>
    <t>その他医業収益</t>
    <rPh sb="2" eb="3">
      <t>タ</t>
    </rPh>
    <rPh sb="3" eb="5">
      <t>イギョウ</t>
    </rPh>
    <rPh sb="5" eb="7">
      <t>シュウエキ</t>
    </rPh>
    <phoneticPr fontId="3"/>
  </si>
  <si>
    <t>　【収　　入】</t>
    <rPh sb="2" eb="3">
      <t>シュウ</t>
    </rPh>
    <phoneticPr fontId="5"/>
  </si>
  <si>
    <t>計</t>
    <rPh sb="0" eb="1">
      <t>ケイ</t>
    </rPh>
    <phoneticPr fontId="5"/>
  </si>
  <si>
    <t>医業収益</t>
    <rPh sb="0" eb="2">
      <t>イギョウ</t>
    </rPh>
    <rPh sb="2" eb="4">
      <t>シュウエキ</t>
    </rPh>
    <phoneticPr fontId="5"/>
  </si>
  <si>
    <t>備考</t>
    <rPh sb="0" eb="2">
      <t>ビコウ</t>
    </rPh>
    <phoneticPr fontId="3"/>
  </si>
  <si>
    <t>受取利息配当金</t>
    <rPh sb="0" eb="2">
      <t>ウケトリ</t>
    </rPh>
    <rPh sb="2" eb="4">
      <t>リソク</t>
    </rPh>
    <rPh sb="4" eb="7">
      <t>ハイトウキン</t>
    </rPh>
    <phoneticPr fontId="3"/>
  </si>
  <si>
    <t>患者外給食収益</t>
    <rPh sb="0" eb="2">
      <t>カンジャ</t>
    </rPh>
    <rPh sb="2" eb="3">
      <t>ガイ</t>
    </rPh>
    <rPh sb="3" eb="5">
      <t>キュウショク</t>
    </rPh>
    <rPh sb="5" eb="7">
      <t>シュウエキ</t>
    </rPh>
    <phoneticPr fontId="3"/>
  </si>
  <si>
    <t>他会計負担金</t>
    <rPh sb="0" eb="1">
      <t>タ</t>
    </rPh>
    <rPh sb="1" eb="3">
      <t>カイケイ</t>
    </rPh>
    <rPh sb="3" eb="6">
      <t>フタンキン</t>
    </rPh>
    <phoneticPr fontId="3"/>
  </si>
  <si>
    <t>他会計繰入金</t>
    <rPh sb="0" eb="3">
      <t>タカイケイ</t>
    </rPh>
    <rPh sb="3" eb="6">
      <t>クリイレキン</t>
    </rPh>
    <phoneticPr fontId="3"/>
  </si>
  <si>
    <t>その他医業外収益</t>
    <rPh sb="2" eb="3">
      <t>タ</t>
    </rPh>
    <rPh sb="3" eb="5">
      <t>イギョウ</t>
    </rPh>
    <rPh sb="5" eb="6">
      <t>ガイ</t>
    </rPh>
    <rPh sb="6" eb="8">
      <t>シュウエキ</t>
    </rPh>
    <phoneticPr fontId="3"/>
  </si>
  <si>
    <t>医業外収益</t>
    <rPh sb="0" eb="2">
      <t>イギョウ</t>
    </rPh>
    <rPh sb="2" eb="3">
      <t>ガイ</t>
    </rPh>
    <rPh sb="3" eb="5">
      <t>シュウエキ</t>
    </rPh>
    <phoneticPr fontId="5"/>
  </si>
  <si>
    <t>収　　入　　合　　　計</t>
    <rPh sb="0" eb="1">
      <t>オサム</t>
    </rPh>
    <rPh sb="3" eb="4">
      <t>イ</t>
    </rPh>
    <rPh sb="6" eb="7">
      <t>ゴウ</t>
    </rPh>
    <rPh sb="10" eb="11">
      <t>ケイ</t>
    </rPh>
    <phoneticPr fontId="3"/>
  </si>
  <si>
    <t>　【支　　出】</t>
    <rPh sb="2" eb="3">
      <t>シ</t>
    </rPh>
    <phoneticPr fontId="5"/>
  </si>
  <si>
    <t>　１．収益的収入及び支出</t>
    <rPh sb="3" eb="6">
      <t>シュウエキテキ</t>
    </rPh>
    <rPh sb="6" eb="8">
      <t>シュウニュウ</t>
    </rPh>
    <rPh sb="8" eb="9">
      <t>オヨ</t>
    </rPh>
    <rPh sb="10" eb="12">
      <t>シシュツ</t>
    </rPh>
    <phoneticPr fontId="5"/>
  </si>
  <si>
    <t>給与費</t>
    <rPh sb="0" eb="2">
      <t>キュウヨ</t>
    </rPh>
    <rPh sb="2" eb="3">
      <t>ヒ</t>
    </rPh>
    <phoneticPr fontId="3"/>
  </si>
  <si>
    <t>材料費</t>
    <rPh sb="0" eb="3">
      <t>ザイリョウヒ</t>
    </rPh>
    <phoneticPr fontId="3"/>
  </si>
  <si>
    <t>経費</t>
    <rPh sb="0" eb="2">
      <t>ケイヒ</t>
    </rPh>
    <phoneticPr fontId="3"/>
  </si>
  <si>
    <t>減価償却費</t>
    <rPh sb="0" eb="2">
      <t>ゲンカ</t>
    </rPh>
    <rPh sb="2" eb="5">
      <t>ショウキャクヒ</t>
    </rPh>
    <phoneticPr fontId="3"/>
  </si>
  <si>
    <t>研究研修費</t>
    <rPh sb="0" eb="2">
      <t>ケンキュウ</t>
    </rPh>
    <rPh sb="2" eb="5">
      <t>ケンシュウヒ</t>
    </rPh>
    <phoneticPr fontId="3"/>
  </si>
  <si>
    <t>医業費用</t>
    <rPh sb="0" eb="2">
      <t>イギョウ</t>
    </rPh>
    <rPh sb="2" eb="4">
      <t>ヒヨウ</t>
    </rPh>
    <phoneticPr fontId="5"/>
  </si>
  <si>
    <t>支払利息及び企業債取扱諸費</t>
    <rPh sb="0" eb="2">
      <t>シハライ</t>
    </rPh>
    <rPh sb="2" eb="4">
      <t>リソク</t>
    </rPh>
    <rPh sb="4" eb="5">
      <t>オヨ</t>
    </rPh>
    <rPh sb="6" eb="9">
      <t>キギョウサイ</t>
    </rPh>
    <rPh sb="9" eb="11">
      <t>トリアツカイ</t>
    </rPh>
    <rPh sb="11" eb="13">
      <t>ショヒ</t>
    </rPh>
    <phoneticPr fontId="3"/>
  </si>
  <si>
    <t>患者外給食材料費</t>
    <rPh sb="0" eb="2">
      <t>カンジャ</t>
    </rPh>
    <rPh sb="2" eb="3">
      <t>ガイ</t>
    </rPh>
    <rPh sb="3" eb="5">
      <t>キュウショク</t>
    </rPh>
    <rPh sb="5" eb="8">
      <t>ザイリョウヒ</t>
    </rPh>
    <phoneticPr fontId="3"/>
  </si>
  <si>
    <t>雑損失</t>
    <rPh sb="0" eb="1">
      <t>ザツ</t>
    </rPh>
    <rPh sb="1" eb="3">
      <t>ソンシツ</t>
    </rPh>
    <phoneticPr fontId="3"/>
  </si>
  <si>
    <t>医業外費用</t>
    <rPh sb="0" eb="2">
      <t>イギョウ</t>
    </rPh>
    <rPh sb="2" eb="3">
      <t>ガイ</t>
    </rPh>
    <rPh sb="3" eb="5">
      <t>ヒヨウ</t>
    </rPh>
    <phoneticPr fontId="5"/>
  </si>
  <si>
    <t>特別損失</t>
    <rPh sb="0" eb="2">
      <t>トクベツ</t>
    </rPh>
    <rPh sb="2" eb="4">
      <t>ソンシツ</t>
    </rPh>
    <phoneticPr fontId="5"/>
  </si>
  <si>
    <t>予備費</t>
    <rPh sb="0" eb="3">
      <t>ヨビヒ</t>
    </rPh>
    <phoneticPr fontId="5"/>
  </si>
  <si>
    <t>支出合計</t>
    <rPh sb="0" eb="2">
      <t>シシュツ</t>
    </rPh>
    <rPh sb="2" eb="4">
      <t>ゴウケイ</t>
    </rPh>
    <phoneticPr fontId="5"/>
  </si>
  <si>
    <t>支出済額</t>
    <rPh sb="0" eb="2">
      <t>シシュツ</t>
    </rPh>
    <rPh sb="2" eb="3">
      <t>ズ</t>
    </rPh>
    <rPh sb="3" eb="4">
      <t>ガク</t>
    </rPh>
    <phoneticPr fontId="3"/>
  </si>
  <si>
    <t>出資金</t>
    <rPh sb="0" eb="3">
      <t>シュッシキン</t>
    </rPh>
    <phoneticPr fontId="3"/>
  </si>
  <si>
    <t>建設改良費</t>
    <rPh sb="0" eb="2">
      <t>ケンセツ</t>
    </rPh>
    <rPh sb="2" eb="5">
      <t>カイリョウヒ</t>
    </rPh>
    <phoneticPr fontId="3"/>
  </si>
  <si>
    <t>企業債償還金</t>
    <rPh sb="0" eb="3">
      <t>キギョウサイ</t>
    </rPh>
    <rPh sb="3" eb="6">
      <t>ショウカンキン</t>
    </rPh>
    <phoneticPr fontId="3"/>
  </si>
  <si>
    <t>患者数</t>
    <rPh sb="0" eb="3">
      <t>カンジャスウ</t>
    </rPh>
    <phoneticPr fontId="3"/>
  </si>
  <si>
    <t>料金収入</t>
    <rPh sb="0" eb="2">
      <t>リョウキン</t>
    </rPh>
    <rPh sb="2" eb="4">
      <t>シュウニュウ</t>
    </rPh>
    <phoneticPr fontId="3"/>
  </si>
  <si>
    <t>入院</t>
    <rPh sb="0" eb="2">
      <t>ニュウイン</t>
    </rPh>
    <phoneticPr fontId="3"/>
  </si>
  <si>
    <t>外来</t>
    <rPh sb="0" eb="2">
      <t>ガイライ</t>
    </rPh>
    <phoneticPr fontId="3"/>
  </si>
  <si>
    <t>延数（人）</t>
    <rPh sb="0" eb="1">
      <t>ノ</t>
    </rPh>
    <rPh sb="1" eb="2">
      <t>スウ</t>
    </rPh>
    <rPh sb="3" eb="4">
      <t>ニン</t>
    </rPh>
    <phoneticPr fontId="5"/>
  </si>
  <si>
    <t>区　　　　　分</t>
    <rPh sb="0" eb="1">
      <t>ク</t>
    </rPh>
    <rPh sb="6" eb="7">
      <t>ブン</t>
    </rPh>
    <phoneticPr fontId="5"/>
  </si>
  <si>
    <t>一般病床</t>
    <rPh sb="0" eb="2">
      <t>イッパン</t>
    </rPh>
    <rPh sb="2" eb="4">
      <t>ビョウショウ</t>
    </rPh>
    <phoneticPr fontId="5"/>
  </si>
  <si>
    <t>療養病床</t>
    <rPh sb="0" eb="2">
      <t>リョウヨウ</t>
    </rPh>
    <rPh sb="2" eb="4">
      <t>ビョウショウ</t>
    </rPh>
    <phoneticPr fontId="5"/>
  </si>
  <si>
    <t>許可病床数（年延）</t>
    <rPh sb="0" eb="2">
      <t>キョカ</t>
    </rPh>
    <rPh sb="2" eb="5">
      <t>ビョウショウスウ</t>
    </rPh>
    <rPh sb="6" eb="7">
      <t>ネン</t>
    </rPh>
    <rPh sb="7" eb="8">
      <t>ノ</t>
    </rPh>
    <phoneticPr fontId="3"/>
  </si>
  <si>
    <t>延患者数</t>
    <rPh sb="0" eb="1">
      <t>ノ</t>
    </rPh>
    <rPh sb="1" eb="4">
      <t>カンジャスウ</t>
    </rPh>
    <phoneticPr fontId="3"/>
  </si>
  <si>
    <t>１日平均患者数</t>
    <rPh sb="1" eb="2">
      <t>ニチ</t>
    </rPh>
    <rPh sb="2" eb="4">
      <t>ヘイキン</t>
    </rPh>
    <rPh sb="4" eb="7">
      <t>カンジャスウ</t>
    </rPh>
    <phoneticPr fontId="3"/>
  </si>
  <si>
    <t>病床利用率</t>
    <rPh sb="0" eb="2">
      <t>ビョウショウ</t>
    </rPh>
    <rPh sb="2" eb="5">
      <t>リヨウリツ</t>
    </rPh>
    <phoneticPr fontId="3"/>
  </si>
  <si>
    <t>(床)</t>
    <rPh sb="1" eb="2">
      <t>ユカ</t>
    </rPh>
    <phoneticPr fontId="5"/>
  </si>
  <si>
    <t>(人)</t>
    <rPh sb="1" eb="2">
      <t>ニン</t>
    </rPh>
    <phoneticPr fontId="5"/>
  </si>
  <si>
    <t>内科</t>
    <rPh sb="0" eb="2">
      <t>ナイカ</t>
    </rPh>
    <phoneticPr fontId="3"/>
  </si>
  <si>
    <t>外科</t>
    <rPh sb="0" eb="2">
      <t>ゲカ</t>
    </rPh>
    <phoneticPr fontId="3"/>
  </si>
  <si>
    <t>小児科</t>
    <rPh sb="0" eb="3">
      <t>ショウニカ</t>
    </rPh>
    <phoneticPr fontId="3"/>
  </si>
  <si>
    <t>眼科</t>
    <rPh sb="0" eb="2">
      <t>ガンカ</t>
    </rPh>
    <phoneticPr fontId="3"/>
  </si>
  <si>
    <t>合計</t>
    <rPh sb="0" eb="2">
      <t>ゴウケイ</t>
    </rPh>
    <phoneticPr fontId="3"/>
  </si>
  <si>
    <t>延患者数(人)</t>
    <rPh sb="0" eb="1">
      <t>ノ</t>
    </rPh>
    <rPh sb="1" eb="3">
      <t>カンジャ</t>
    </rPh>
    <rPh sb="3" eb="4">
      <t>スウ</t>
    </rPh>
    <rPh sb="5" eb="6">
      <t>ニン</t>
    </rPh>
    <phoneticPr fontId="5"/>
  </si>
  <si>
    <t>調定額（千円）</t>
    <rPh sb="0" eb="3">
      <t>チョウテイガク</t>
    </rPh>
    <rPh sb="4" eb="6">
      <t>センエン</t>
    </rPh>
    <phoneticPr fontId="3"/>
  </si>
  <si>
    <t>１世帯当たり（円）</t>
    <rPh sb="1" eb="3">
      <t>セタイ</t>
    </rPh>
    <rPh sb="3" eb="4">
      <t>ア</t>
    </rPh>
    <rPh sb="7" eb="8">
      <t>エン</t>
    </rPh>
    <phoneticPr fontId="3"/>
  </si>
  <si>
    <t>人口</t>
    <rPh sb="0" eb="2">
      <t>ジンコウ</t>
    </rPh>
    <phoneticPr fontId="5"/>
  </si>
  <si>
    <t>世帯数</t>
    <rPh sb="0" eb="3">
      <t>セタイスウ</t>
    </rPh>
    <phoneticPr fontId="5"/>
  </si>
  <si>
    <t>人</t>
    <rPh sb="0" eb="1">
      <t>ニン</t>
    </rPh>
    <phoneticPr fontId="5"/>
  </si>
  <si>
    <t>世帯</t>
    <rPh sb="0" eb="2">
      <t>セタイ</t>
    </rPh>
    <phoneticPr fontId="5"/>
  </si>
  <si>
    <t>●一般会計</t>
    <rPh sb="1" eb="3">
      <t>イッパン</t>
    </rPh>
    <rPh sb="3" eb="5">
      <t>カイケイ</t>
    </rPh>
    <phoneticPr fontId="5"/>
  </si>
  <si>
    <t>（ア）町税　（法人・交納付金・滞納繰越分を除く）</t>
    <rPh sb="3" eb="5">
      <t>チョウゼイ</t>
    </rPh>
    <rPh sb="7" eb="9">
      <t>ホウジン</t>
    </rPh>
    <rPh sb="10" eb="11">
      <t>コウ</t>
    </rPh>
    <rPh sb="11" eb="14">
      <t>ノウフキン</t>
    </rPh>
    <rPh sb="15" eb="17">
      <t>タイノウ</t>
    </rPh>
    <rPh sb="17" eb="20">
      <t>クリコシブン</t>
    </rPh>
    <rPh sb="21" eb="22">
      <t>ノゾ</t>
    </rPh>
    <phoneticPr fontId="5"/>
  </si>
  <si>
    <t>町民税</t>
    <rPh sb="0" eb="3">
      <t>チョウミンゼイ</t>
    </rPh>
    <phoneticPr fontId="3"/>
  </si>
  <si>
    <t>固定資産税</t>
    <rPh sb="0" eb="2">
      <t>コテイ</t>
    </rPh>
    <rPh sb="2" eb="5">
      <t>シサンゼイ</t>
    </rPh>
    <phoneticPr fontId="3"/>
  </si>
  <si>
    <t>軽自動車税</t>
    <rPh sb="0" eb="4">
      <t>ケイジドウシャ</t>
    </rPh>
    <rPh sb="4" eb="5">
      <t>ゼイ</t>
    </rPh>
    <phoneticPr fontId="3"/>
  </si>
  <si>
    <t>（イ）公債費</t>
    <rPh sb="3" eb="6">
      <t>コウサイヒ</t>
    </rPh>
    <phoneticPr fontId="5"/>
  </si>
  <si>
    <t>年度末現在高見込額（千円）</t>
    <rPh sb="0" eb="3">
      <t>ネンドマツ</t>
    </rPh>
    <rPh sb="3" eb="6">
      <t>ゲンザイダカ</t>
    </rPh>
    <rPh sb="6" eb="9">
      <t>ミコミガク</t>
    </rPh>
    <rPh sb="10" eb="12">
      <t>センエン</t>
    </rPh>
    <phoneticPr fontId="3"/>
  </si>
  <si>
    <t>一般公共事業債</t>
    <rPh sb="0" eb="2">
      <t>イッパン</t>
    </rPh>
    <rPh sb="2" eb="4">
      <t>コウキョウ</t>
    </rPh>
    <rPh sb="4" eb="7">
      <t>ジギョウサイ</t>
    </rPh>
    <phoneticPr fontId="3"/>
  </si>
  <si>
    <t>一般単独事業債</t>
    <rPh sb="0" eb="2">
      <t>イッパン</t>
    </rPh>
    <rPh sb="2" eb="4">
      <t>タンドク</t>
    </rPh>
    <rPh sb="4" eb="7">
      <t>ジギョウサイ</t>
    </rPh>
    <phoneticPr fontId="3"/>
  </si>
  <si>
    <t>公営住宅建設事業債</t>
    <rPh sb="0" eb="2">
      <t>コウエイ</t>
    </rPh>
    <rPh sb="2" eb="4">
      <t>ジュウタク</t>
    </rPh>
    <rPh sb="4" eb="6">
      <t>ケンセツ</t>
    </rPh>
    <rPh sb="6" eb="9">
      <t>ジギョウサイ</t>
    </rPh>
    <phoneticPr fontId="3"/>
  </si>
  <si>
    <t>義務教育施設整備事業債</t>
    <rPh sb="0" eb="2">
      <t>ギム</t>
    </rPh>
    <rPh sb="2" eb="4">
      <t>キョウイク</t>
    </rPh>
    <rPh sb="4" eb="6">
      <t>シセツ</t>
    </rPh>
    <rPh sb="6" eb="8">
      <t>セイビ</t>
    </rPh>
    <rPh sb="8" eb="11">
      <t>ジギョウサイ</t>
    </rPh>
    <phoneticPr fontId="3"/>
  </si>
  <si>
    <t>財源対策債</t>
    <rPh sb="0" eb="2">
      <t>ザイゲン</t>
    </rPh>
    <rPh sb="2" eb="4">
      <t>タイサク</t>
    </rPh>
    <rPh sb="4" eb="5">
      <t>サイ</t>
    </rPh>
    <phoneticPr fontId="3"/>
  </si>
  <si>
    <t>社会福祉整備事業債</t>
    <rPh sb="0" eb="2">
      <t>シャカイ</t>
    </rPh>
    <rPh sb="2" eb="4">
      <t>フクシ</t>
    </rPh>
    <rPh sb="4" eb="6">
      <t>セイビ</t>
    </rPh>
    <rPh sb="6" eb="9">
      <t>ジギョウサイ</t>
    </rPh>
    <phoneticPr fontId="3"/>
  </si>
  <si>
    <t>財源対策債等</t>
    <rPh sb="0" eb="2">
      <t>ザイゲン</t>
    </rPh>
    <rPh sb="2" eb="4">
      <t>タイサク</t>
    </rPh>
    <rPh sb="4" eb="5">
      <t>サイ</t>
    </rPh>
    <rPh sb="5" eb="6">
      <t>トウ</t>
    </rPh>
    <phoneticPr fontId="3"/>
  </si>
  <si>
    <t>道貸付金</t>
    <rPh sb="0" eb="1">
      <t>ドウ</t>
    </rPh>
    <rPh sb="1" eb="4">
      <t>カシツケキン</t>
    </rPh>
    <phoneticPr fontId="3"/>
  </si>
  <si>
    <t>臨時税収補てん債</t>
    <rPh sb="0" eb="2">
      <t>リンジ</t>
    </rPh>
    <rPh sb="2" eb="4">
      <t>ゼイシュウ</t>
    </rPh>
    <rPh sb="4" eb="5">
      <t>ホ</t>
    </rPh>
    <rPh sb="7" eb="8">
      <t>サイ</t>
    </rPh>
    <phoneticPr fontId="3"/>
  </si>
  <si>
    <t>減税補てん債</t>
    <rPh sb="0" eb="2">
      <t>ゲンゼイ</t>
    </rPh>
    <rPh sb="2" eb="3">
      <t>ホ</t>
    </rPh>
    <rPh sb="5" eb="6">
      <t>サイ</t>
    </rPh>
    <phoneticPr fontId="3"/>
  </si>
  <si>
    <t>臨時財政対策債</t>
    <rPh sb="0" eb="2">
      <t>リンジ</t>
    </rPh>
    <rPh sb="2" eb="4">
      <t>ザイセイ</t>
    </rPh>
    <rPh sb="4" eb="6">
      <t>タイサク</t>
    </rPh>
    <rPh sb="6" eb="7">
      <t>サイ</t>
    </rPh>
    <phoneticPr fontId="3"/>
  </si>
  <si>
    <t>１人当たり（円）</t>
    <rPh sb="1" eb="2">
      <t>ニン</t>
    </rPh>
    <rPh sb="2" eb="3">
      <t>ア</t>
    </rPh>
    <rPh sb="6" eb="7">
      <t>エン</t>
    </rPh>
    <phoneticPr fontId="3"/>
  </si>
  <si>
    <t>合計</t>
    <rPh sb="0" eb="1">
      <t>ゴウ</t>
    </rPh>
    <rPh sb="1" eb="2">
      <t>ケイ</t>
    </rPh>
    <phoneticPr fontId="5"/>
  </si>
  <si>
    <t>※　なお、上記の公債費の中には、地方交付税交付金の交付措置を受けるものを含んでいます。</t>
    <rPh sb="5" eb="7">
      <t>ジョウキ</t>
    </rPh>
    <rPh sb="8" eb="11">
      <t>コウサイヒ</t>
    </rPh>
    <rPh sb="12" eb="13">
      <t>ナカ</t>
    </rPh>
    <rPh sb="16" eb="18">
      <t>チホウ</t>
    </rPh>
    <rPh sb="18" eb="21">
      <t>コウフゼイ</t>
    </rPh>
    <rPh sb="21" eb="24">
      <t>コウフキン</t>
    </rPh>
    <rPh sb="25" eb="27">
      <t>コウフ</t>
    </rPh>
    <rPh sb="27" eb="29">
      <t>ソチ</t>
    </rPh>
    <rPh sb="30" eb="31">
      <t>ウ</t>
    </rPh>
    <rPh sb="36" eb="37">
      <t>フク</t>
    </rPh>
    <phoneticPr fontId="5"/>
  </si>
  <si>
    <t>（ウ）基金及び備荒資金の残高（特別会計分も含む）</t>
    <rPh sb="3" eb="5">
      <t>キキン</t>
    </rPh>
    <rPh sb="5" eb="6">
      <t>オヨ</t>
    </rPh>
    <rPh sb="7" eb="9">
      <t>ビコウ</t>
    </rPh>
    <rPh sb="9" eb="11">
      <t>シキン</t>
    </rPh>
    <rPh sb="12" eb="14">
      <t>ザンダカ</t>
    </rPh>
    <rPh sb="15" eb="17">
      <t>トクベツ</t>
    </rPh>
    <rPh sb="17" eb="19">
      <t>カイケイ</t>
    </rPh>
    <rPh sb="19" eb="20">
      <t>ブン</t>
    </rPh>
    <rPh sb="21" eb="22">
      <t>フク</t>
    </rPh>
    <phoneticPr fontId="5"/>
  </si>
  <si>
    <t>基金合計</t>
    <rPh sb="0" eb="2">
      <t>キキン</t>
    </rPh>
    <rPh sb="2" eb="4">
      <t>ゴウケイ</t>
    </rPh>
    <phoneticPr fontId="3"/>
  </si>
  <si>
    <t>備荒資金計</t>
    <rPh sb="0" eb="2">
      <t>ビコウ</t>
    </rPh>
    <rPh sb="2" eb="4">
      <t>シキン</t>
    </rPh>
    <rPh sb="4" eb="5">
      <t>ケイ</t>
    </rPh>
    <phoneticPr fontId="3"/>
  </si>
  <si>
    <t>（普通納付）</t>
    <rPh sb="1" eb="3">
      <t>フツウ</t>
    </rPh>
    <rPh sb="3" eb="5">
      <t>ノウフ</t>
    </rPh>
    <phoneticPr fontId="3"/>
  </si>
  <si>
    <t>（超過納付）</t>
    <rPh sb="1" eb="3">
      <t>チョウカ</t>
    </rPh>
    <rPh sb="3" eb="5">
      <t>ノウフ</t>
    </rPh>
    <phoneticPr fontId="3"/>
  </si>
  <si>
    <t>（エ）一時借入金の残高</t>
    <rPh sb="3" eb="5">
      <t>イチジ</t>
    </rPh>
    <rPh sb="5" eb="8">
      <t>カリイレキン</t>
    </rPh>
    <rPh sb="9" eb="11">
      <t>ザンダカ</t>
    </rPh>
    <phoneticPr fontId="5"/>
  </si>
  <si>
    <t>借入金限度額（千円）</t>
    <rPh sb="0" eb="3">
      <t>カリイレキン</t>
    </rPh>
    <rPh sb="3" eb="6">
      <t>ゲンドガク</t>
    </rPh>
    <rPh sb="7" eb="9">
      <t>センエン</t>
    </rPh>
    <phoneticPr fontId="3"/>
  </si>
  <si>
    <t>一時借入金</t>
    <rPh sb="0" eb="2">
      <t>イチジ</t>
    </rPh>
    <rPh sb="2" eb="5">
      <t>カリイレキン</t>
    </rPh>
    <phoneticPr fontId="3"/>
  </si>
  <si>
    <t>借入現在高（千円）</t>
    <rPh sb="0" eb="1">
      <t>カ</t>
    </rPh>
    <rPh sb="1" eb="2">
      <t>イ</t>
    </rPh>
    <rPh sb="2" eb="5">
      <t>ゲンザイダカ</t>
    </rPh>
    <rPh sb="6" eb="7">
      <t>セン</t>
    </rPh>
    <rPh sb="7" eb="8">
      <t>エン</t>
    </rPh>
    <phoneticPr fontId="3"/>
  </si>
  <si>
    <t>款</t>
    <phoneticPr fontId="5"/>
  </si>
  <si>
    <t>１日平均(人)</t>
    <rPh sb="1" eb="2">
      <t>ニチ</t>
    </rPh>
    <rPh sb="2" eb="4">
      <t>ヘイキン</t>
    </rPh>
    <rPh sb="5" eb="6">
      <t>ニン</t>
    </rPh>
    <phoneticPr fontId="5"/>
  </si>
  <si>
    <t>本庁舎</t>
    <rPh sb="2" eb="3">
      <t>シャ</t>
    </rPh>
    <phoneticPr fontId="5"/>
  </si>
  <si>
    <t>学校</t>
  </si>
  <si>
    <t>三重レークハウス</t>
    <rPh sb="0" eb="2">
      <t>ミエ</t>
    </rPh>
    <phoneticPr fontId="5"/>
  </si>
  <si>
    <t>保健福祉総合センター</t>
    <rPh sb="0" eb="2">
      <t>ホケン</t>
    </rPh>
    <rPh sb="2" eb="4">
      <t>フクシ</t>
    </rPh>
    <rPh sb="4" eb="6">
      <t>ソウゴウ</t>
    </rPh>
    <phoneticPr fontId="5"/>
  </si>
  <si>
    <t>中樹林福祉の家</t>
    <rPh sb="0" eb="1">
      <t>ナカ</t>
    </rPh>
    <rPh sb="1" eb="3">
      <t>ジュリン</t>
    </rPh>
    <rPh sb="3" eb="5">
      <t>フクシ</t>
    </rPh>
    <rPh sb="6" eb="7">
      <t>イエ</t>
    </rPh>
    <phoneticPr fontId="5"/>
  </si>
  <si>
    <t>稲穂公園</t>
    <rPh sb="0" eb="2">
      <t>イナホ</t>
    </rPh>
    <rPh sb="2" eb="4">
      <t>コウエン</t>
    </rPh>
    <phoneticPr fontId="5"/>
  </si>
  <si>
    <t>山林</t>
  </si>
  <si>
    <t>旧幼稚園</t>
    <rPh sb="0" eb="1">
      <t>キュウ</t>
    </rPh>
    <rPh sb="1" eb="4">
      <t>ヨウチエン</t>
    </rPh>
    <phoneticPr fontId="5"/>
  </si>
  <si>
    <t>建物</t>
    <rPh sb="0" eb="2">
      <t>タテモノ</t>
    </rPh>
    <phoneticPr fontId="5"/>
  </si>
  <si>
    <t>非木造（延面積）</t>
    <rPh sb="0" eb="1">
      <t>ヒ</t>
    </rPh>
    <rPh sb="1" eb="3">
      <t>モクゾウ</t>
    </rPh>
    <rPh sb="4" eb="5">
      <t>ノ</t>
    </rPh>
    <rPh sb="5" eb="7">
      <t>メンセキ</t>
    </rPh>
    <phoneticPr fontId="5"/>
  </si>
  <si>
    <t>水防倉庫</t>
    <rPh sb="0" eb="2">
      <t>スイボウ</t>
    </rPh>
    <rPh sb="2" eb="4">
      <t>ソウコ</t>
    </rPh>
    <phoneticPr fontId="5"/>
  </si>
  <si>
    <t>役場車庫</t>
    <rPh sb="0" eb="2">
      <t>ヤクバ</t>
    </rPh>
    <rPh sb="2" eb="4">
      <t>シャコ</t>
    </rPh>
    <phoneticPr fontId="5"/>
  </si>
  <si>
    <t>総合保安センター</t>
    <rPh sb="0" eb="2">
      <t>ソウゴウ</t>
    </rPh>
    <rPh sb="2" eb="4">
      <t>ホアン</t>
    </rPh>
    <phoneticPr fontId="5"/>
  </si>
  <si>
    <t>スクールバス車庫</t>
    <rPh sb="6" eb="8">
      <t>シャコ</t>
    </rPh>
    <phoneticPr fontId="5"/>
  </si>
  <si>
    <t>除雪センター</t>
    <rPh sb="0" eb="2">
      <t>ジョセツ</t>
    </rPh>
    <phoneticPr fontId="5"/>
  </si>
  <si>
    <t>公衆便所</t>
    <rPh sb="0" eb="2">
      <t>コウシュウ</t>
    </rPh>
    <rPh sb="2" eb="4">
      <t>ベンジョ</t>
    </rPh>
    <phoneticPr fontId="5"/>
  </si>
  <si>
    <t>ふるさと物産館</t>
    <rPh sb="4" eb="7">
      <t>ブッサンカン</t>
    </rPh>
    <phoneticPr fontId="5"/>
  </si>
  <si>
    <t>中央寿の家</t>
    <rPh sb="0" eb="2">
      <t>チュウオウ</t>
    </rPh>
    <rPh sb="2" eb="3">
      <t>コトブキ</t>
    </rPh>
    <rPh sb="4" eb="5">
      <t>イエ</t>
    </rPh>
    <phoneticPr fontId="5"/>
  </si>
  <si>
    <t>栄町公営住宅受水槽</t>
    <rPh sb="0" eb="2">
      <t>サカエマチ</t>
    </rPh>
    <rPh sb="2" eb="4">
      <t>コウエイ</t>
    </rPh>
    <rPh sb="4" eb="6">
      <t>ジュウタク</t>
    </rPh>
    <rPh sb="6" eb="7">
      <t>ジュ</t>
    </rPh>
    <rPh sb="7" eb="9">
      <t>スイソウ</t>
    </rPh>
    <phoneticPr fontId="5"/>
  </si>
  <si>
    <t>元町子育て支援住宅</t>
    <rPh sb="0" eb="2">
      <t>モトマチ</t>
    </rPh>
    <rPh sb="2" eb="4">
      <t>コソダ</t>
    </rPh>
    <rPh sb="5" eb="7">
      <t>シエン</t>
    </rPh>
    <rPh sb="7" eb="9">
      <t>ジュウタク</t>
    </rPh>
    <phoneticPr fontId="5"/>
  </si>
  <si>
    <t>遊友館</t>
    <rPh sb="0" eb="1">
      <t>ユウ</t>
    </rPh>
    <rPh sb="1" eb="2">
      <t>ユウ</t>
    </rPh>
    <rPh sb="2" eb="3">
      <t>カン</t>
    </rPh>
    <phoneticPr fontId="5"/>
  </si>
  <si>
    <t>ふきの塔</t>
    <rPh sb="3" eb="4">
      <t>トウ</t>
    </rPh>
    <phoneticPr fontId="5"/>
  </si>
  <si>
    <t>治水館</t>
    <rPh sb="0" eb="2">
      <t>チスイ</t>
    </rPh>
    <rPh sb="2" eb="3">
      <t>カン</t>
    </rPh>
    <phoneticPr fontId="5"/>
  </si>
  <si>
    <t>長ねぎ選別施設</t>
    <rPh sb="0" eb="1">
      <t>ナガ</t>
    </rPh>
    <rPh sb="3" eb="5">
      <t>センベツ</t>
    </rPh>
    <rPh sb="5" eb="7">
      <t>シセツ</t>
    </rPh>
    <phoneticPr fontId="5"/>
  </si>
  <si>
    <t>野菜育苗施設</t>
    <rPh sb="0" eb="2">
      <t>ヤサイ</t>
    </rPh>
    <rPh sb="2" eb="4">
      <t>イクビョウ</t>
    </rPh>
    <rPh sb="4" eb="6">
      <t>シセツ</t>
    </rPh>
    <phoneticPr fontId="5"/>
  </si>
  <si>
    <t>西幌地区籾乾燥調製施設</t>
    <rPh sb="0" eb="1">
      <t>ニシ</t>
    </rPh>
    <rPh sb="1" eb="2">
      <t>ホロ</t>
    </rPh>
    <rPh sb="2" eb="4">
      <t>チク</t>
    </rPh>
    <rPh sb="4" eb="5">
      <t>モミ</t>
    </rPh>
    <rPh sb="5" eb="7">
      <t>カンソウ</t>
    </rPh>
    <rPh sb="7" eb="9">
      <t>チョウセイ</t>
    </rPh>
    <rPh sb="9" eb="11">
      <t>シセツ</t>
    </rPh>
    <phoneticPr fontId="5"/>
  </si>
  <si>
    <t>財政状況の公表</t>
    <rPh sb="0" eb="2">
      <t>ザイセイ</t>
    </rPh>
    <rPh sb="2" eb="4">
      <t>ジョウキョウ</t>
    </rPh>
    <rPh sb="5" eb="7">
      <t>コウヒョウ</t>
    </rPh>
    <phoneticPr fontId="5"/>
  </si>
  <si>
    <t>南幌町</t>
    <rPh sb="0" eb="3">
      <t>ナンポロチョウ</t>
    </rPh>
    <phoneticPr fontId="5"/>
  </si>
  <si>
    <t>　２．資本的収入及び支出</t>
    <rPh sb="3" eb="6">
      <t>シホンテキ</t>
    </rPh>
    <rPh sb="6" eb="8">
      <t>シュウニュウ</t>
    </rPh>
    <rPh sb="8" eb="9">
      <t>オヨ</t>
    </rPh>
    <rPh sb="10" eb="12">
      <t>シシュツ</t>
    </rPh>
    <phoneticPr fontId="5"/>
  </si>
  <si>
    <t>企業債</t>
    <rPh sb="0" eb="3">
      <t>キギョウサイ</t>
    </rPh>
    <phoneticPr fontId="3"/>
  </si>
  <si>
    <t>固定資産売却代金</t>
    <rPh sb="0" eb="4">
      <t>コテイシサン</t>
    </rPh>
    <rPh sb="4" eb="6">
      <t>バイキャク</t>
    </rPh>
    <rPh sb="6" eb="8">
      <t>ダイキン</t>
    </rPh>
    <phoneticPr fontId="3"/>
  </si>
  <si>
    <t>総額(千円)</t>
    <rPh sb="0" eb="2">
      <t>ソウガク</t>
    </rPh>
    <rPh sb="3" eb="4">
      <t>セン</t>
    </rPh>
    <rPh sb="4" eb="5">
      <t>エン</t>
    </rPh>
    <phoneticPr fontId="5"/>
  </si>
  <si>
    <t>１人平均(円)</t>
    <rPh sb="1" eb="2">
      <t>ニン</t>
    </rPh>
    <rPh sb="2" eb="4">
      <t>ヘイキン</t>
    </rPh>
    <rPh sb="5" eb="6">
      <t>エン</t>
    </rPh>
    <phoneticPr fontId="5"/>
  </si>
  <si>
    <t>金額(千円)</t>
    <rPh sb="0" eb="2">
      <t>キンガク</t>
    </rPh>
    <rPh sb="3" eb="4">
      <t>セン</t>
    </rPh>
    <rPh sb="4" eb="5">
      <t>エン</t>
    </rPh>
    <phoneticPr fontId="5"/>
  </si>
  <si>
    <t>第三セクター等改革推進債</t>
    <rPh sb="0" eb="2">
      <t>ダイサン</t>
    </rPh>
    <rPh sb="6" eb="7">
      <t>トウ</t>
    </rPh>
    <rPh sb="7" eb="9">
      <t>カイカク</t>
    </rPh>
    <rPh sb="9" eb="11">
      <t>スイシン</t>
    </rPh>
    <rPh sb="11" eb="12">
      <t>サイ</t>
    </rPh>
    <phoneticPr fontId="3"/>
  </si>
  <si>
    <t>土地及び建物</t>
    <rPh sb="0" eb="2">
      <t>トチ</t>
    </rPh>
    <rPh sb="2" eb="3">
      <t>オヨ</t>
    </rPh>
    <rPh sb="4" eb="6">
      <t>タテモノ</t>
    </rPh>
    <phoneticPr fontId="5"/>
  </si>
  <si>
    <t>（単位：㎡）</t>
    <rPh sb="1" eb="3">
      <t>タンイ</t>
    </rPh>
    <phoneticPr fontId="5"/>
  </si>
  <si>
    <t>区分</t>
    <rPh sb="0" eb="2">
      <t>クブン</t>
    </rPh>
    <phoneticPr fontId="5"/>
  </si>
  <si>
    <t>土地</t>
    <rPh sb="0" eb="2">
      <t>トチ</t>
    </rPh>
    <phoneticPr fontId="5"/>
  </si>
  <si>
    <t>木造（延面積）</t>
    <rPh sb="0" eb="2">
      <t>モクゾウ</t>
    </rPh>
    <rPh sb="3" eb="4">
      <t>ノ</t>
    </rPh>
    <rPh sb="4" eb="6">
      <t>メンセキ</t>
    </rPh>
    <phoneticPr fontId="5"/>
  </si>
  <si>
    <t>延面積計</t>
    <rPh sb="0" eb="1">
      <t>ノ</t>
    </rPh>
    <rPh sb="1" eb="3">
      <t>メンセキ</t>
    </rPh>
    <rPh sb="3" eb="4">
      <t>ケイ</t>
    </rPh>
    <phoneticPr fontId="5"/>
  </si>
  <si>
    <t>前年度末
現 在 高</t>
    <rPh sb="0" eb="3">
      <t>ゼンネンド</t>
    </rPh>
    <rPh sb="3" eb="4">
      <t>マツ</t>
    </rPh>
    <rPh sb="5" eb="6">
      <t>ゲン</t>
    </rPh>
    <rPh sb="7" eb="8">
      <t>ザイ</t>
    </rPh>
    <rPh sb="9" eb="10">
      <t>ダカ</t>
    </rPh>
    <phoneticPr fontId="5"/>
  </si>
  <si>
    <t>公　用　財　産</t>
    <rPh sb="0" eb="1">
      <t>コウ</t>
    </rPh>
    <rPh sb="2" eb="3">
      <t>ヨウ</t>
    </rPh>
    <rPh sb="4" eb="5">
      <t>ザイ</t>
    </rPh>
    <rPh sb="6" eb="7">
      <t>サン</t>
    </rPh>
    <phoneticPr fontId="5"/>
  </si>
  <si>
    <t>役場物置</t>
    <rPh sb="0" eb="2">
      <t>ヤクバ</t>
    </rPh>
    <rPh sb="2" eb="4">
      <t>モノオキ</t>
    </rPh>
    <phoneticPr fontId="5"/>
  </si>
  <si>
    <t>南空知消防組合南幌支署</t>
    <rPh sb="0" eb="1">
      <t>ミナミ</t>
    </rPh>
    <rPh sb="1" eb="3">
      <t>ソラチ</t>
    </rPh>
    <rPh sb="3" eb="5">
      <t>ショウボウ</t>
    </rPh>
    <rPh sb="5" eb="7">
      <t>クミアイ</t>
    </rPh>
    <rPh sb="7" eb="9">
      <t>ナンポロ</t>
    </rPh>
    <rPh sb="9" eb="11">
      <t>シショ</t>
    </rPh>
    <phoneticPr fontId="5"/>
  </si>
  <si>
    <t>防火貯水槽</t>
    <rPh sb="0" eb="2">
      <t>ボウカ</t>
    </rPh>
    <rPh sb="2" eb="5">
      <t>チョスイソウ</t>
    </rPh>
    <phoneticPr fontId="5"/>
  </si>
  <si>
    <t>給食センター</t>
    <rPh sb="0" eb="2">
      <t>キュウショク</t>
    </rPh>
    <phoneticPr fontId="5"/>
  </si>
  <si>
    <t>公　共　用　財　産</t>
    <rPh sb="0" eb="1">
      <t>コウ</t>
    </rPh>
    <rPh sb="2" eb="3">
      <t>キョウ</t>
    </rPh>
    <rPh sb="4" eb="5">
      <t>ヨウ</t>
    </rPh>
    <rPh sb="6" eb="7">
      <t>ザイ</t>
    </rPh>
    <rPh sb="8" eb="9">
      <t>サン</t>
    </rPh>
    <phoneticPr fontId="5"/>
  </si>
  <si>
    <t>晩翠墓地</t>
    <rPh sb="0" eb="2">
      <t>バンスイ</t>
    </rPh>
    <rPh sb="2" eb="4">
      <t>ボチ</t>
    </rPh>
    <phoneticPr fontId="5"/>
  </si>
  <si>
    <t>南幌墓地</t>
    <rPh sb="0" eb="2">
      <t>ナンポロ</t>
    </rPh>
    <rPh sb="2" eb="4">
      <t>ボチ</t>
    </rPh>
    <phoneticPr fontId="5"/>
  </si>
  <si>
    <t>夕張太墓地</t>
    <rPh sb="0" eb="2">
      <t>ユウバリ</t>
    </rPh>
    <rPh sb="2" eb="3">
      <t>フト</t>
    </rPh>
    <rPh sb="3" eb="5">
      <t>ボチ</t>
    </rPh>
    <phoneticPr fontId="5"/>
  </si>
  <si>
    <t>栄町公営住宅</t>
    <rPh sb="0" eb="2">
      <t>サカエマチ</t>
    </rPh>
    <rPh sb="2" eb="4">
      <t>コウエイ</t>
    </rPh>
    <rPh sb="4" eb="6">
      <t>ジュウタク</t>
    </rPh>
    <phoneticPr fontId="5"/>
  </si>
  <si>
    <t>夕張太公営住宅</t>
    <rPh sb="0" eb="2">
      <t>ユウバリ</t>
    </rPh>
    <rPh sb="2" eb="3">
      <t>フト</t>
    </rPh>
    <rPh sb="3" eb="5">
      <t>コウエイ</t>
    </rPh>
    <rPh sb="5" eb="7">
      <t>ジュウタク</t>
    </rPh>
    <phoneticPr fontId="5"/>
  </si>
  <si>
    <t>元町公営住宅</t>
    <rPh sb="0" eb="2">
      <t>モトマチ</t>
    </rPh>
    <rPh sb="2" eb="4">
      <t>コウエイ</t>
    </rPh>
    <rPh sb="4" eb="6">
      <t>ジュウタク</t>
    </rPh>
    <phoneticPr fontId="5"/>
  </si>
  <si>
    <t>栄町コミュニティセンター</t>
    <rPh sb="0" eb="2">
      <t>サカエマチ</t>
    </rPh>
    <phoneticPr fontId="5"/>
  </si>
  <si>
    <t>西町コミュニティセンター</t>
    <rPh sb="0" eb="1">
      <t>ニシ</t>
    </rPh>
    <rPh sb="1" eb="2">
      <t>マチ</t>
    </rPh>
    <phoneticPr fontId="5"/>
  </si>
  <si>
    <t>北町コミュニティセンター</t>
    <rPh sb="0" eb="2">
      <t>キタマチ</t>
    </rPh>
    <phoneticPr fontId="5"/>
  </si>
  <si>
    <t>緑町コミュニティセンター</t>
    <rPh sb="0" eb="1">
      <t>ミドリ</t>
    </rPh>
    <rPh sb="1" eb="2">
      <t>マチ</t>
    </rPh>
    <phoneticPr fontId="5"/>
  </si>
  <si>
    <t>東町コミュニティセンター</t>
    <rPh sb="0" eb="1">
      <t>ヒガシ</t>
    </rPh>
    <rPh sb="1" eb="2">
      <t>マチ</t>
    </rPh>
    <phoneticPr fontId="5"/>
  </si>
  <si>
    <t>町営水泳プール</t>
    <rPh sb="0" eb="2">
      <t>チョウエイ</t>
    </rPh>
    <rPh sb="2" eb="4">
      <t>スイエイ</t>
    </rPh>
    <phoneticPr fontId="5"/>
  </si>
  <si>
    <t>町営野球場</t>
    <rPh sb="0" eb="2">
      <t>チョウエイ</t>
    </rPh>
    <rPh sb="2" eb="5">
      <t>ヤキュウジョウ</t>
    </rPh>
    <phoneticPr fontId="5"/>
  </si>
  <si>
    <t>夕張太保育所</t>
    <rPh sb="0" eb="2">
      <t>ユウバリ</t>
    </rPh>
    <rPh sb="2" eb="3">
      <t>フト</t>
    </rPh>
    <rPh sb="3" eb="5">
      <t>ホイク</t>
    </rPh>
    <rPh sb="5" eb="6">
      <t>ショ</t>
    </rPh>
    <phoneticPr fontId="5"/>
  </si>
  <si>
    <t>公衆用道路</t>
    <rPh sb="0" eb="3">
      <t>コウシュウヨウ</t>
    </rPh>
    <rPh sb="3" eb="5">
      <t>ドウロ</t>
    </rPh>
    <phoneticPr fontId="5"/>
  </si>
  <si>
    <t>内水排除施設</t>
    <rPh sb="0" eb="1">
      <t>ナイ</t>
    </rPh>
    <rPh sb="1" eb="2">
      <t>スイ</t>
    </rPh>
    <rPh sb="2" eb="4">
      <t>ハイジョ</t>
    </rPh>
    <rPh sb="4" eb="6">
      <t>シセツ</t>
    </rPh>
    <phoneticPr fontId="5"/>
  </si>
  <si>
    <t>排水路敷地</t>
    <rPh sb="0" eb="3">
      <t>ハイスイロ</t>
    </rPh>
    <rPh sb="3" eb="5">
      <t>シキチ</t>
    </rPh>
    <phoneticPr fontId="5"/>
  </si>
  <si>
    <t>防風林</t>
    <rPh sb="0" eb="3">
      <t>ボウフウリン</t>
    </rPh>
    <phoneticPr fontId="5"/>
  </si>
  <si>
    <t>町民テニスコート</t>
    <rPh sb="0" eb="2">
      <t>チョウミン</t>
    </rPh>
    <phoneticPr fontId="5"/>
  </si>
  <si>
    <t>農村環境改善センター</t>
    <rPh sb="0" eb="2">
      <t>ノウソン</t>
    </rPh>
    <rPh sb="2" eb="4">
      <t>カンキョウ</t>
    </rPh>
    <rPh sb="4" eb="6">
      <t>カイゼン</t>
    </rPh>
    <phoneticPr fontId="5"/>
  </si>
  <si>
    <t>夕張太ふれあい館</t>
    <rPh sb="0" eb="2">
      <t>ユウバリ</t>
    </rPh>
    <rPh sb="2" eb="3">
      <t>フト</t>
    </rPh>
    <rPh sb="7" eb="8">
      <t>カン</t>
    </rPh>
    <phoneticPr fontId="5"/>
  </si>
  <si>
    <t>夕張太休憩所</t>
    <rPh sb="0" eb="2">
      <t>ユウバリ</t>
    </rPh>
    <rPh sb="2" eb="3">
      <t>フト</t>
    </rPh>
    <rPh sb="3" eb="5">
      <t>キュウケイ</t>
    </rPh>
    <rPh sb="5" eb="6">
      <t>ジョ</t>
    </rPh>
    <phoneticPr fontId="5"/>
  </si>
  <si>
    <t>夕張太地区集落センター</t>
    <rPh sb="0" eb="2">
      <t>ユウバリ</t>
    </rPh>
    <rPh sb="2" eb="3">
      <t>フト</t>
    </rPh>
    <rPh sb="3" eb="5">
      <t>チク</t>
    </rPh>
    <rPh sb="5" eb="7">
      <t>シュウラク</t>
    </rPh>
    <phoneticPr fontId="5"/>
  </si>
  <si>
    <t>晩翠地区集落センター</t>
    <rPh sb="0" eb="2">
      <t>バンスイ</t>
    </rPh>
    <rPh sb="2" eb="4">
      <t>チク</t>
    </rPh>
    <rPh sb="4" eb="6">
      <t>シュウラク</t>
    </rPh>
    <phoneticPr fontId="5"/>
  </si>
  <si>
    <t>夕張太・元町公園</t>
    <rPh sb="0" eb="2">
      <t>ユウバリ</t>
    </rPh>
    <rPh sb="2" eb="3">
      <t>フト</t>
    </rPh>
    <rPh sb="4" eb="6">
      <t>モトマチ</t>
    </rPh>
    <rPh sb="6" eb="8">
      <t>コウエン</t>
    </rPh>
    <phoneticPr fontId="5"/>
  </si>
  <si>
    <t>北町公園
（北町・北町東・北町小）</t>
    <rPh sb="0" eb="2">
      <t>キタマチ</t>
    </rPh>
    <rPh sb="2" eb="4">
      <t>コウエン</t>
    </rPh>
    <rPh sb="6" eb="8">
      <t>キタマチ</t>
    </rPh>
    <rPh sb="9" eb="11">
      <t>キタマチ</t>
    </rPh>
    <rPh sb="11" eb="12">
      <t>ヒガシ</t>
    </rPh>
    <rPh sb="13" eb="15">
      <t>キタマチ</t>
    </rPh>
    <rPh sb="15" eb="16">
      <t>ショウ</t>
    </rPh>
    <phoneticPr fontId="5"/>
  </si>
  <si>
    <t>西町公園
（西町・西町南・憩他）</t>
    <rPh sb="0" eb="2">
      <t>ニシマチ</t>
    </rPh>
    <rPh sb="2" eb="4">
      <t>コウエン</t>
    </rPh>
    <rPh sb="6" eb="7">
      <t>ニシ</t>
    </rPh>
    <rPh sb="7" eb="8">
      <t>マチ</t>
    </rPh>
    <rPh sb="9" eb="10">
      <t>ニシ</t>
    </rPh>
    <rPh sb="10" eb="11">
      <t>マチ</t>
    </rPh>
    <rPh sb="11" eb="12">
      <t>ミナミ</t>
    </rPh>
    <rPh sb="13" eb="14">
      <t>イコ</t>
    </rPh>
    <rPh sb="14" eb="15">
      <t>ホカ</t>
    </rPh>
    <phoneticPr fontId="5"/>
  </si>
  <si>
    <t>リバーサイド公園</t>
    <rPh sb="6" eb="8">
      <t>コウエン</t>
    </rPh>
    <phoneticPr fontId="5"/>
  </si>
  <si>
    <t>三重緑地公園</t>
    <rPh sb="0" eb="2">
      <t>ミエ</t>
    </rPh>
    <rPh sb="2" eb="4">
      <t>リョクチ</t>
    </rPh>
    <rPh sb="4" eb="6">
      <t>コウエン</t>
    </rPh>
    <phoneticPr fontId="5"/>
  </si>
  <si>
    <t>晩翠工業団地内運動公園</t>
    <rPh sb="0" eb="2">
      <t>バンスイ</t>
    </rPh>
    <rPh sb="2" eb="4">
      <t>コウギョウ</t>
    </rPh>
    <rPh sb="4" eb="6">
      <t>ダンチ</t>
    </rPh>
    <rPh sb="6" eb="7">
      <t>ナイ</t>
    </rPh>
    <rPh sb="7" eb="9">
      <t>ウンドウ</t>
    </rPh>
    <rPh sb="9" eb="11">
      <t>コウエン</t>
    </rPh>
    <phoneticPr fontId="5"/>
  </si>
  <si>
    <t>緑町公園</t>
    <rPh sb="0" eb="2">
      <t>ミドリマチ</t>
    </rPh>
    <rPh sb="2" eb="4">
      <t>コウエン</t>
    </rPh>
    <phoneticPr fontId="5"/>
  </si>
  <si>
    <t>東町公園</t>
    <rPh sb="0" eb="2">
      <t>ヒガシマチ</t>
    </rPh>
    <rPh sb="2" eb="4">
      <t>コウエン</t>
    </rPh>
    <phoneticPr fontId="5"/>
  </si>
  <si>
    <t>夕張太農村公園</t>
    <rPh sb="0" eb="2">
      <t>ユウバリ</t>
    </rPh>
    <rPh sb="2" eb="3">
      <t>フト</t>
    </rPh>
    <rPh sb="3" eb="5">
      <t>ノウソン</t>
    </rPh>
    <rPh sb="5" eb="7">
      <t>コウエン</t>
    </rPh>
    <phoneticPr fontId="5"/>
  </si>
  <si>
    <t>中央公園</t>
    <rPh sb="0" eb="2">
      <t>チュウオウ</t>
    </rPh>
    <rPh sb="2" eb="4">
      <t>コウエン</t>
    </rPh>
    <phoneticPr fontId="5"/>
  </si>
  <si>
    <t>親水公園</t>
    <rPh sb="0" eb="2">
      <t>シンスイ</t>
    </rPh>
    <rPh sb="2" eb="4">
      <t>コウエン</t>
    </rPh>
    <phoneticPr fontId="5"/>
  </si>
  <si>
    <t>やすらぎ公園</t>
    <rPh sb="4" eb="6">
      <t>コウエン</t>
    </rPh>
    <phoneticPr fontId="5"/>
  </si>
  <si>
    <t>南幌温泉ハート＆ハート</t>
    <rPh sb="0" eb="2">
      <t>ナンポロ</t>
    </rPh>
    <rPh sb="2" eb="4">
      <t>オンセン</t>
    </rPh>
    <phoneticPr fontId="5"/>
  </si>
  <si>
    <t>温泉直売所・バス停</t>
    <rPh sb="0" eb="2">
      <t>オンセン</t>
    </rPh>
    <rPh sb="2" eb="4">
      <t>チョクバイ</t>
    </rPh>
    <rPh sb="4" eb="5">
      <t>ジョ</t>
    </rPh>
    <rPh sb="8" eb="9">
      <t>テイ</t>
    </rPh>
    <phoneticPr fontId="5"/>
  </si>
  <si>
    <t>温泉バイオマスボイラー</t>
    <rPh sb="0" eb="2">
      <t>オンセン</t>
    </rPh>
    <phoneticPr fontId="5"/>
  </si>
  <si>
    <t>鶴城寿の家</t>
    <rPh sb="0" eb="1">
      <t>ツル</t>
    </rPh>
    <rPh sb="1" eb="2">
      <t>シロ</t>
    </rPh>
    <rPh sb="2" eb="3">
      <t>コトブキ</t>
    </rPh>
    <rPh sb="4" eb="5">
      <t>イエ</t>
    </rPh>
    <phoneticPr fontId="5"/>
  </si>
  <si>
    <t>川向福祉の家</t>
    <rPh sb="0" eb="2">
      <t>カワムカイ</t>
    </rPh>
    <rPh sb="2" eb="4">
      <t>フクシ</t>
    </rPh>
    <rPh sb="5" eb="6">
      <t>イエ</t>
    </rPh>
    <phoneticPr fontId="5"/>
  </si>
  <si>
    <t>農業集落排水
夕張太地区処理場</t>
    <rPh sb="0" eb="2">
      <t>ノウギョウ</t>
    </rPh>
    <rPh sb="2" eb="4">
      <t>シュウラク</t>
    </rPh>
    <rPh sb="4" eb="6">
      <t>ハイスイ</t>
    </rPh>
    <rPh sb="7" eb="9">
      <t>ユウバリ</t>
    </rPh>
    <rPh sb="9" eb="10">
      <t>フト</t>
    </rPh>
    <rPh sb="10" eb="12">
      <t>チク</t>
    </rPh>
    <rPh sb="12" eb="15">
      <t>ショリジョウ</t>
    </rPh>
    <phoneticPr fontId="5"/>
  </si>
  <si>
    <t>公共下水道
晩翠汚水中継施設</t>
    <rPh sb="0" eb="2">
      <t>コウキョウ</t>
    </rPh>
    <rPh sb="2" eb="4">
      <t>ゲスイ</t>
    </rPh>
    <rPh sb="4" eb="5">
      <t>ドウ</t>
    </rPh>
    <rPh sb="6" eb="8">
      <t>バンスイ</t>
    </rPh>
    <rPh sb="8" eb="10">
      <t>オスイ</t>
    </rPh>
    <rPh sb="10" eb="12">
      <t>チュウケイ</t>
    </rPh>
    <rPh sb="12" eb="14">
      <t>シセツ</t>
    </rPh>
    <phoneticPr fontId="5"/>
  </si>
  <si>
    <t>農産物加工施設</t>
    <rPh sb="2" eb="3">
      <t>ブツ</t>
    </rPh>
    <phoneticPr fontId="5"/>
  </si>
  <si>
    <t>農業農村整備事業推進本部</t>
    <rPh sb="0" eb="2">
      <t>ノウギョウ</t>
    </rPh>
    <rPh sb="2" eb="4">
      <t>ノウソン</t>
    </rPh>
    <rPh sb="4" eb="6">
      <t>セイビ</t>
    </rPh>
    <rPh sb="6" eb="8">
      <t>ジギョウ</t>
    </rPh>
    <rPh sb="8" eb="10">
      <t>スイシン</t>
    </rPh>
    <rPh sb="10" eb="12">
      <t>ホンブ</t>
    </rPh>
    <phoneticPr fontId="5"/>
  </si>
  <si>
    <t>ライスターミナル</t>
  </si>
  <si>
    <t>夕西地区籾乾燥調製施設</t>
    <rPh sb="0" eb="1">
      <t>ユウ</t>
    </rPh>
    <rPh sb="1" eb="2">
      <t>ニシ</t>
    </rPh>
    <rPh sb="2" eb="4">
      <t>チク</t>
    </rPh>
    <rPh sb="4" eb="5">
      <t>モミ</t>
    </rPh>
    <rPh sb="5" eb="7">
      <t>カンソウ</t>
    </rPh>
    <rPh sb="7" eb="9">
      <t>チョウセイ</t>
    </rPh>
    <rPh sb="9" eb="11">
      <t>シセツ</t>
    </rPh>
    <phoneticPr fontId="5"/>
  </si>
  <si>
    <t>穀類乾燥調製施設麦富21</t>
    <rPh sb="0" eb="2">
      <t>コクルイ</t>
    </rPh>
    <rPh sb="2" eb="4">
      <t>カンソウ</t>
    </rPh>
    <rPh sb="4" eb="6">
      <t>チョウセイ</t>
    </rPh>
    <rPh sb="6" eb="8">
      <t>シセツ</t>
    </rPh>
    <rPh sb="8" eb="9">
      <t>ムギ</t>
    </rPh>
    <rPh sb="9" eb="10">
      <t>トミ</t>
    </rPh>
    <phoneticPr fontId="5"/>
  </si>
  <si>
    <t>元町バス待合所</t>
    <rPh sb="0" eb="2">
      <t>モトマチ</t>
    </rPh>
    <rPh sb="4" eb="6">
      <t>マチアイ</t>
    </rPh>
    <rPh sb="6" eb="7">
      <t>ジョ</t>
    </rPh>
    <phoneticPr fontId="5"/>
  </si>
  <si>
    <t>西町バス待合所</t>
    <rPh sb="0" eb="1">
      <t>ニシ</t>
    </rPh>
    <rPh sb="1" eb="2">
      <t>マチ</t>
    </rPh>
    <rPh sb="4" eb="6">
      <t>マチアイ</t>
    </rPh>
    <rPh sb="6" eb="7">
      <t>ジョ</t>
    </rPh>
    <phoneticPr fontId="5"/>
  </si>
  <si>
    <t>夕張太バス待合所</t>
    <rPh sb="0" eb="2">
      <t>ユウバリ</t>
    </rPh>
    <rPh sb="2" eb="3">
      <t>フト</t>
    </rPh>
    <rPh sb="5" eb="7">
      <t>マチアイ</t>
    </rPh>
    <rPh sb="7" eb="8">
      <t>ジョ</t>
    </rPh>
    <phoneticPr fontId="5"/>
  </si>
  <si>
    <t>夕張太西地区防災安全施設
（防風林・調整池）</t>
    <rPh sb="0" eb="2">
      <t>ユウバリ</t>
    </rPh>
    <rPh sb="2" eb="3">
      <t>フト</t>
    </rPh>
    <rPh sb="3" eb="4">
      <t>ニシ</t>
    </rPh>
    <rPh sb="4" eb="6">
      <t>チク</t>
    </rPh>
    <rPh sb="6" eb="8">
      <t>ボウサイ</t>
    </rPh>
    <rPh sb="8" eb="10">
      <t>アンゼン</t>
    </rPh>
    <rPh sb="10" eb="12">
      <t>シセツ</t>
    </rPh>
    <rPh sb="14" eb="17">
      <t>ボウフウリン</t>
    </rPh>
    <rPh sb="18" eb="21">
      <t>チョウセイチ</t>
    </rPh>
    <phoneticPr fontId="5"/>
  </si>
  <si>
    <t>夕張太西地区集落道・
夕張太西地区浄化処理施設</t>
    <rPh sb="0" eb="2">
      <t>ユウバリ</t>
    </rPh>
    <rPh sb="2" eb="3">
      <t>フト</t>
    </rPh>
    <rPh sb="3" eb="4">
      <t>ニシ</t>
    </rPh>
    <rPh sb="4" eb="6">
      <t>チク</t>
    </rPh>
    <rPh sb="6" eb="8">
      <t>シュウラク</t>
    </rPh>
    <rPh sb="8" eb="9">
      <t>ドウ</t>
    </rPh>
    <rPh sb="11" eb="13">
      <t>ユウバリ</t>
    </rPh>
    <rPh sb="13" eb="14">
      <t>フト</t>
    </rPh>
    <rPh sb="14" eb="15">
      <t>ニシ</t>
    </rPh>
    <rPh sb="15" eb="17">
      <t>チク</t>
    </rPh>
    <rPh sb="17" eb="19">
      <t>ジョウカ</t>
    </rPh>
    <rPh sb="19" eb="21">
      <t>ショリ</t>
    </rPh>
    <rPh sb="21" eb="23">
      <t>シセツ</t>
    </rPh>
    <phoneticPr fontId="5"/>
  </si>
  <si>
    <t>夕張太西地区
団地造成事業用地</t>
    <rPh sb="0" eb="2">
      <t>ユウバリ</t>
    </rPh>
    <rPh sb="2" eb="3">
      <t>フト</t>
    </rPh>
    <rPh sb="3" eb="4">
      <t>ニシ</t>
    </rPh>
    <rPh sb="4" eb="6">
      <t>チク</t>
    </rPh>
    <rPh sb="7" eb="9">
      <t>ダンチ</t>
    </rPh>
    <rPh sb="9" eb="11">
      <t>ゾウセイ</t>
    </rPh>
    <rPh sb="11" eb="13">
      <t>ジギョウ</t>
    </rPh>
    <rPh sb="13" eb="15">
      <t>ヨウチ</t>
    </rPh>
    <phoneticPr fontId="5"/>
  </si>
  <si>
    <t>その他</t>
    <rPh sb="2" eb="3">
      <t>タ</t>
    </rPh>
    <phoneticPr fontId="5"/>
  </si>
  <si>
    <t>町有住宅</t>
    <rPh sb="0" eb="1">
      <t>チョウ</t>
    </rPh>
    <rPh sb="1" eb="2">
      <t>ユウ</t>
    </rPh>
    <rPh sb="2" eb="4">
      <t>ジュウタク</t>
    </rPh>
    <phoneticPr fontId="5"/>
  </si>
  <si>
    <t>教員住宅</t>
    <rPh sb="0" eb="2">
      <t>キョウイン</t>
    </rPh>
    <rPh sb="2" eb="4">
      <t>ジュウタク</t>
    </rPh>
    <phoneticPr fontId="5"/>
  </si>
  <si>
    <t>貸付地</t>
    <rPh sb="0" eb="2">
      <t>カシツケ</t>
    </rPh>
    <rPh sb="2" eb="3">
      <t>チ</t>
    </rPh>
    <phoneticPr fontId="5"/>
  </si>
  <si>
    <t>町営住宅</t>
    <rPh sb="0" eb="2">
      <t>チョウエイ</t>
    </rPh>
    <rPh sb="2" eb="4">
      <t>ジュウタク</t>
    </rPh>
    <phoneticPr fontId="5"/>
  </si>
  <si>
    <t>旧クレー射撃場</t>
    <rPh sb="0" eb="1">
      <t>キュウ</t>
    </rPh>
    <rPh sb="4" eb="7">
      <t>シャゲキジョウ</t>
    </rPh>
    <phoneticPr fontId="5"/>
  </si>
  <si>
    <t>合　　　　　計</t>
    <rPh sb="0" eb="1">
      <t>ゴウ</t>
    </rPh>
    <rPh sb="6" eb="7">
      <t>ケイ</t>
    </rPh>
    <phoneticPr fontId="5"/>
  </si>
  <si>
    <t xml:space="preserve">  基          金</t>
    <rPh sb="2" eb="3">
      <t>キ</t>
    </rPh>
    <rPh sb="13" eb="14">
      <t>サイケン</t>
    </rPh>
    <phoneticPr fontId="25"/>
  </si>
  <si>
    <t>（単位：千円）</t>
  </si>
  <si>
    <t>区                    分</t>
  </si>
  <si>
    <t>前年末現在高</t>
  </si>
  <si>
    <t>Ａ</t>
  </si>
  <si>
    <t>Ｂ</t>
  </si>
  <si>
    <t>Ｃ</t>
  </si>
  <si>
    <t>Ａ＋Ｂ－Ｃ</t>
  </si>
  <si>
    <t>財政調整基金</t>
    <rPh sb="0" eb="2">
      <t>ザイセイ</t>
    </rPh>
    <rPh sb="2" eb="4">
      <t>チョウセイ</t>
    </rPh>
    <rPh sb="4" eb="6">
      <t>キキン</t>
    </rPh>
    <phoneticPr fontId="25"/>
  </si>
  <si>
    <t>現金</t>
    <rPh sb="0" eb="2">
      <t>ゲンキン</t>
    </rPh>
    <phoneticPr fontId="25"/>
  </si>
  <si>
    <t>減債基金</t>
    <rPh sb="0" eb="1">
      <t>ゲン</t>
    </rPh>
    <rPh sb="1" eb="2">
      <t>サイ</t>
    </rPh>
    <rPh sb="2" eb="4">
      <t>キキン</t>
    </rPh>
    <phoneticPr fontId="25"/>
  </si>
  <si>
    <t>教育振興基金</t>
    <rPh sb="0" eb="2">
      <t>キョウイク</t>
    </rPh>
    <rPh sb="2" eb="4">
      <t>シンコウ</t>
    </rPh>
    <rPh sb="4" eb="6">
      <t>キキン</t>
    </rPh>
    <phoneticPr fontId="25"/>
  </si>
  <si>
    <t>計</t>
    <rPh sb="0" eb="1">
      <t>ケイ</t>
    </rPh>
    <phoneticPr fontId="25"/>
  </si>
  <si>
    <t>債権</t>
    <rPh sb="0" eb="2">
      <t>サイケン</t>
    </rPh>
    <phoneticPr fontId="25"/>
  </si>
  <si>
    <t xml:space="preserve">  債          権</t>
    <rPh sb="2" eb="14">
      <t>サイケン</t>
    </rPh>
    <phoneticPr fontId="25"/>
  </si>
  <si>
    <t xml:space="preserve">  有  価  証  券</t>
    <rPh sb="2" eb="6">
      <t>ユウカ</t>
    </rPh>
    <rPh sb="8" eb="12">
      <t>ショウケン</t>
    </rPh>
    <phoneticPr fontId="25"/>
  </si>
  <si>
    <t>（単位：千円）</t>
    <rPh sb="1" eb="3">
      <t>タンイ</t>
    </rPh>
    <rPh sb="4" eb="6">
      <t>センエン</t>
    </rPh>
    <phoneticPr fontId="25"/>
  </si>
  <si>
    <t>区                    分</t>
    <rPh sb="0" eb="22">
      <t>クブン</t>
    </rPh>
    <phoneticPr fontId="25"/>
  </si>
  <si>
    <t>Ａ＋Ｂ</t>
  </si>
  <si>
    <t xml:space="preserve">南幌振興公社 </t>
    <rPh sb="0" eb="2">
      <t>ナンポロ</t>
    </rPh>
    <rPh sb="2" eb="4">
      <t>シンコウ</t>
    </rPh>
    <rPh sb="4" eb="6">
      <t>コウシャ</t>
    </rPh>
    <phoneticPr fontId="25"/>
  </si>
  <si>
    <t>南幌リゾート公社</t>
    <rPh sb="0" eb="2">
      <t>ナンポロ</t>
    </rPh>
    <rPh sb="6" eb="8">
      <t>コウシャ</t>
    </rPh>
    <phoneticPr fontId="25"/>
  </si>
  <si>
    <t>南幌町農産物加工センター</t>
    <rPh sb="0" eb="3">
      <t>ナンポロチョウ</t>
    </rPh>
    <rPh sb="3" eb="6">
      <t>ノウサンブツ</t>
    </rPh>
    <rPh sb="6" eb="8">
      <t>カコウ</t>
    </rPh>
    <phoneticPr fontId="25"/>
  </si>
  <si>
    <t>北海道曹達株式会社</t>
    <rPh sb="0" eb="3">
      <t>ホッカイドウ</t>
    </rPh>
    <rPh sb="3" eb="4">
      <t>グンソウ</t>
    </rPh>
    <rPh sb="4" eb="5">
      <t>タツ</t>
    </rPh>
    <rPh sb="5" eb="7">
      <t>カブシキ</t>
    </rPh>
    <rPh sb="7" eb="9">
      <t>カイシャ</t>
    </rPh>
    <phoneticPr fontId="25"/>
  </si>
  <si>
    <t>　出資による権利</t>
    <rPh sb="1" eb="3">
      <t>シュッシ</t>
    </rPh>
    <rPh sb="6" eb="8">
      <t>ケンリ</t>
    </rPh>
    <phoneticPr fontId="25"/>
  </si>
  <si>
    <t>前年末現在高</t>
    <rPh sb="0" eb="3">
      <t>ゼンネンマツ</t>
    </rPh>
    <rPh sb="3" eb="5">
      <t>ゲンザイ</t>
    </rPh>
    <rPh sb="5" eb="6">
      <t>ダカ</t>
    </rPh>
    <phoneticPr fontId="25"/>
  </si>
  <si>
    <t>マイクロバス</t>
  </si>
  <si>
    <t>スクールバス</t>
  </si>
  <si>
    <t>タイヤドーザ</t>
  </si>
  <si>
    <t>グレーダ</t>
  </si>
  <si>
    <t>トラクター</t>
  </si>
  <si>
    <t>長期前受金戻入</t>
    <rPh sb="0" eb="2">
      <t>チョウキ</t>
    </rPh>
    <rPh sb="2" eb="5">
      <t>マエウケキン</t>
    </rPh>
    <rPh sb="5" eb="7">
      <t>レイニュウ</t>
    </rPh>
    <phoneticPr fontId="5"/>
  </si>
  <si>
    <t>管理棟</t>
    <rPh sb="0" eb="2">
      <t>カンリ</t>
    </rPh>
    <rPh sb="2" eb="3">
      <t>トウ</t>
    </rPh>
    <phoneticPr fontId="5"/>
  </si>
  <si>
    <t>旧土地開発公社</t>
    <rPh sb="0" eb="1">
      <t>キュウ</t>
    </rPh>
    <rPh sb="1" eb="3">
      <t>トチ</t>
    </rPh>
    <rPh sb="3" eb="5">
      <t>カイハツ</t>
    </rPh>
    <rPh sb="5" eb="7">
      <t>コウシャ</t>
    </rPh>
    <phoneticPr fontId="5"/>
  </si>
  <si>
    <t>公　共　用　財　産</t>
    <phoneticPr fontId="5"/>
  </si>
  <si>
    <t>普　通　財　産</t>
    <rPh sb="0" eb="1">
      <t>ススム</t>
    </rPh>
    <rPh sb="2" eb="3">
      <t>ツウ</t>
    </rPh>
    <rPh sb="4" eb="5">
      <t>ザイ</t>
    </rPh>
    <rPh sb="6" eb="7">
      <t>サン</t>
    </rPh>
    <phoneticPr fontId="5"/>
  </si>
  <si>
    <t>貸  付  額</t>
  </si>
  <si>
    <t>償  還  額</t>
  </si>
  <si>
    <t>決算末現在高</t>
  </si>
  <si>
    <t>ふるさと融資貸付金</t>
    <rPh sb="4" eb="6">
      <t>ユウシ</t>
    </rPh>
    <rPh sb="6" eb="8">
      <t>カシツケ</t>
    </rPh>
    <rPh sb="8" eb="9">
      <t>キン</t>
    </rPh>
    <phoneticPr fontId="25"/>
  </si>
  <si>
    <t>前年末
現在高</t>
  </si>
  <si>
    <t>出納整理期間中の増減</t>
    <rPh sb="0" eb="2">
      <t>スイトウ</t>
    </rPh>
    <rPh sb="2" eb="4">
      <t>セイリ</t>
    </rPh>
    <rPh sb="4" eb="7">
      <t>キカンチュウ</t>
    </rPh>
    <rPh sb="8" eb="10">
      <t>ゾウゲン</t>
    </rPh>
    <phoneticPr fontId="5"/>
  </si>
  <si>
    <t>積立額</t>
    <rPh sb="0" eb="1">
      <t>ツ</t>
    </rPh>
    <rPh sb="1" eb="2">
      <t>タ</t>
    </rPh>
    <rPh sb="2" eb="3">
      <t>ガク</t>
    </rPh>
    <phoneticPr fontId="5"/>
  </si>
  <si>
    <t>取崩額</t>
    <rPh sb="0" eb="1">
      <t>ト</t>
    </rPh>
    <rPh sb="1" eb="2">
      <t>クズ</t>
    </rPh>
    <rPh sb="2" eb="3">
      <t>ガク</t>
    </rPh>
    <phoneticPr fontId="5"/>
  </si>
  <si>
    <t>整理後の額</t>
    <rPh sb="0" eb="2">
      <t>セイリ</t>
    </rPh>
    <rPh sb="2" eb="3">
      <t>ゴ</t>
    </rPh>
    <rPh sb="4" eb="5">
      <t>ガク</t>
    </rPh>
    <phoneticPr fontId="5"/>
  </si>
  <si>
    <t>国保財政
調整基金</t>
    <rPh sb="0" eb="1">
      <t>クニ</t>
    </rPh>
    <rPh sb="1" eb="2">
      <t>ホ</t>
    </rPh>
    <rPh sb="2" eb="4">
      <t>ザイセイ</t>
    </rPh>
    <rPh sb="5" eb="7">
      <t>チョウセイ</t>
    </rPh>
    <rPh sb="7" eb="9">
      <t>キキン</t>
    </rPh>
    <phoneticPr fontId="25"/>
  </si>
  <si>
    <t>地域福祉
振興基金</t>
    <rPh sb="0" eb="2">
      <t>チイキ</t>
    </rPh>
    <rPh sb="2" eb="4">
      <t>フクシ</t>
    </rPh>
    <rPh sb="5" eb="7">
      <t>シンコウ</t>
    </rPh>
    <rPh sb="7" eb="9">
      <t>キキン</t>
    </rPh>
    <phoneticPr fontId="25"/>
  </si>
  <si>
    <t>南幌温泉ハート
＆ハート基金</t>
    <rPh sb="0" eb="2">
      <t>ナンポロ</t>
    </rPh>
    <rPh sb="2" eb="4">
      <t>オンセン</t>
    </rPh>
    <rPh sb="12" eb="14">
      <t>キキン</t>
    </rPh>
    <phoneticPr fontId="25"/>
  </si>
  <si>
    <t>中山間ふるさと
水と土保全基金</t>
    <rPh sb="0" eb="1">
      <t>チュウ</t>
    </rPh>
    <rPh sb="1" eb="3">
      <t>サンカン</t>
    </rPh>
    <rPh sb="8" eb="9">
      <t>ミズ</t>
    </rPh>
    <rPh sb="10" eb="11">
      <t>ツチ</t>
    </rPh>
    <rPh sb="11" eb="13">
      <t>ホゼン</t>
    </rPh>
    <rPh sb="13" eb="15">
      <t>キキン</t>
    </rPh>
    <phoneticPr fontId="25"/>
  </si>
  <si>
    <t>介護給付費
準備基金</t>
    <rPh sb="0" eb="2">
      <t>カイゴ</t>
    </rPh>
    <rPh sb="2" eb="5">
      <t>キュウフヒ</t>
    </rPh>
    <rPh sb="6" eb="8">
      <t>ジュンビ</t>
    </rPh>
    <rPh sb="8" eb="10">
      <t>キキン</t>
    </rPh>
    <phoneticPr fontId="25"/>
  </si>
  <si>
    <t>農業支援
対策基金</t>
    <rPh sb="0" eb="2">
      <t>ノウギョウ</t>
    </rPh>
    <rPh sb="2" eb="4">
      <t>シエン</t>
    </rPh>
    <rPh sb="5" eb="7">
      <t>タイサク</t>
    </rPh>
    <rPh sb="7" eb="9">
      <t>キキン</t>
    </rPh>
    <phoneticPr fontId="25"/>
  </si>
  <si>
    <t>ふるさと応援基金</t>
    <rPh sb="4" eb="6">
      <t>オウエン</t>
    </rPh>
    <rPh sb="6" eb="8">
      <t>キキン</t>
    </rPh>
    <phoneticPr fontId="5"/>
  </si>
  <si>
    <t>生涯学習センター</t>
    <rPh sb="0" eb="2">
      <t>ショウガイ</t>
    </rPh>
    <rPh sb="2" eb="4">
      <t>ガクシュウ</t>
    </rPh>
    <phoneticPr fontId="5"/>
  </si>
  <si>
    <t>町営夕張太水泳プール</t>
    <rPh sb="0" eb="2">
      <t>チョウエイ</t>
    </rPh>
    <rPh sb="2" eb="4">
      <t>ユウバリ</t>
    </rPh>
    <rPh sb="4" eb="5">
      <t>フト</t>
    </rPh>
    <rPh sb="5" eb="7">
      <t>スイエイ</t>
    </rPh>
    <phoneticPr fontId="5"/>
  </si>
  <si>
    <t>南空知ふるさと市町村圏組合（出資金）</t>
    <rPh sb="0" eb="1">
      <t>ミナミ</t>
    </rPh>
    <rPh sb="1" eb="3">
      <t>ソラチ</t>
    </rPh>
    <rPh sb="7" eb="10">
      <t>シチョウソン</t>
    </rPh>
    <rPh sb="10" eb="11">
      <t>ケン</t>
    </rPh>
    <rPh sb="11" eb="13">
      <t>クミアイ</t>
    </rPh>
    <rPh sb="14" eb="17">
      <t>シュッシキン</t>
    </rPh>
    <phoneticPr fontId="5"/>
  </si>
  <si>
    <t>地方公共団体金融機構（出資金）</t>
    <rPh sb="0" eb="2">
      <t>チホウ</t>
    </rPh>
    <rPh sb="2" eb="4">
      <t>コウキョウ</t>
    </rPh>
    <rPh sb="4" eb="6">
      <t>ダンタイ</t>
    </rPh>
    <rPh sb="6" eb="8">
      <t>キンユウ</t>
    </rPh>
    <rPh sb="8" eb="10">
      <t>キコウ</t>
    </rPh>
    <rPh sb="11" eb="14">
      <t>シュッシキン</t>
    </rPh>
    <phoneticPr fontId="5"/>
  </si>
  <si>
    <t>北海道農業信用基金協会（出資金）</t>
    <rPh sb="0" eb="3">
      <t>ホッカイドウ</t>
    </rPh>
    <rPh sb="3" eb="5">
      <t>ノウギョウ</t>
    </rPh>
    <rPh sb="5" eb="7">
      <t>シンヨウ</t>
    </rPh>
    <rPh sb="7" eb="9">
      <t>キキン</t>
    </rPh>
    <rPh sb="9" eb="11">
      <t>キョウカイ</t>
    </rPh>
    <rPh sb="12" eb="15">
      <t>シュッシキン</t>
    </rPh>
    <phoneticPr fontId="5"/>
  </si>
  <si>
    <t>北海道市町村職員福祉協会育英事業（出資金）</t>
    <rPh sb="0" eb="3">
      <t>ホッカイドウ</t>
    </rPh>
    <rPh sb="3" eb="6">
      <t>シチョウソン</t>
    </rPh>
    <rPh sb="6" eb="8">
      <t>ショクイン</t>
    </rPh>
    <rPh sb="8" eb="10">
      <t>フクシ</t>
    </rPh>
    <rPh sb="10" eb="12">
      <t>キョウカイ</t>
    </rPh>
    <rPh sb="12" eb="14">
      <t>イクエイ</t>
    </rPh>
    <rPh sb="14" eb="16">
      <t>ジギョウ</t>
    </rPh>
    <rPh sb="17" eb="20">
      <t>シュッシキン</t>
    </rPh>
    <phoneticPr fontId="5"/>
  </si>
  <si>
    <t>北海道土地改良事業団体連合会（出資金）</t>
    <rPh sb="0" eb="3">
      <t>ホッカイドウ</t>
    </rPh>
    <rPh sb="3" eb="5">
      <t>トチ</t>
    </rPh>
    <rPh sb="5" eb="7">
      <t>カイリョウ</t>
    </rPh>
    <rPh sb="7" eb="9">
      <t>ジギョウ</t>
    </rPh>
    <rPh sb="9" eb="11">
      <t>ダンタイ</t>
    </rPh>
    <rPh sb="11" eb="13">
      <t>レンゴウ</t>
    </rPh>
    <rPh sb="13" eb="14">
      <t>カイ</t>
    </rPh>
    <rPh sb="15" eb="18">
      <t>シュッシキン</t>
    </rPh>
    <phoneticPr fontId="5"/>
  </si>
  <si>
    <t>北海道社会福祉施設運営財団（出資金）</t>
    <rPh sb="0" eb="3">
      <t>ホッカイドウ</t>
    </rPh>
    <rPh sb="3" eb="5">
      <t>シャカイ</t>
    </rPh>
    <rPh sb="5" eb="7">
      <t>フクシ</t>
    </rPh>
    <rPh sb="7" eb="9">
      <t>シセツ</t>
    </rPh>
    <rPh sb="9" eb="11">
      <t>ウンエイ</t>
    </rPh>
    <rPh sb="11" eb="13">
      <t>ザイダン</t>
    </rPh>
    <rPh sb="14" eb="17">
      <t>シュッシキン</t>
    </rPh>
    <phoneticPr fontId="5"/>
  </si>
  <si>
    <t>北海道私学振興基金協会（出資金）</t>
    <rPh sb="0" eb="3">
      <t>ホッカイドウ</t>
    </rPh>
    <rPh sb="3" eb="5">
      <t>シガク</t>
    </rPh>
    <rPh sb="5" eb="7">
      <t>シンコウ</t>
    </rPh>
    <rPh sb="7" eb="9">
      <t>キキン</t>
    </rPh>
    <rPh sb="9" eb="11">
      <t>キョウカイ</t>
    </rPh>
    <rPh sb="12" eb="15">
      <t>シュッシキン</t>
    </rPh>
    <phoneticPr fontId="5"/>
  </si>
  <si>
    <t>京都府京都市京北森林組合（出資金）</t>
    <rPh sb="0" eb="2">
      <t>キョウト</t>
    </rPh>
    <rPh sb="2" eb="3">
      <t>フ</t>
    </rPh>
    <rPh sb="3" eb="5">
      <t>キョウト</t>
    </rPh>
    <rPh sb="5" eb="6">
      <t>シ</t>
    </rPh>
    <rPh sb="6" eb="8">
      <t>ケイホク</t>
    </rPh>
    <rPh sb="8" eb="10">
      <t>シンリン</t>
    </rPh>
    <rPh sb="10" eb="12">
      <t>クミアイ</t>
    </rPh>
    <rPh sb="13" eb="16">
      <t>シュッシキン</t>
    </rPh>
    <phoneticPr fontId="5"/>
  </si>
  <si>
    <t>北海道健康づくり財団（出捐金）</t>
    <rPh sb="0" eb="3">
      <t>ホッカイドウ</t>
    </rPh>
    <rPh sb="3" eb="5">
      <t>ケンコウ</t>
    </rPh>
    <rPh sb="8" eb="10">
      <t>ザイダン</t>
    </rPh>
    <rPh sb="11" eb="12">
      <t>デ</t>
    </rPh>
    <rPh sb="12" eb="14">
      <t>ギエンキン</t>
    </rPh>
    <phoneticPr fontId="5"/>
  </si>
  <si>
    <t>北海道農業公社（出捐金）</t>
    <rPh sb="0" eb="3">
      <t>ホッカイドウ</t>
    </rPh>
    <rPh sb="3" eb="5">
      <t>ノウギョウ</t>
    </rPh>
    <rPh sb="5" eb="7">
      <t>コウシャ</t>
    </rPh>
    <rPh sb="8" eb="9">
      <t>デ</t>
    </rPh>
    <rPh sb="9" eb="11">
      <t>ギエンキン</t>
    </rPh>
    <phoneticPr fontId="5"/>
  </si>
  <si>
    <t>北海道暴力追放センター（出捐金）</t>
    <rPh sb="0" eb="3">
      <t>ホッカイドウ</t>
    </rPh>
    <rPh sb="3" eb="5">
      <t>ボウリョク</t>
    </rPh>
    <rPh sb="5" eb="7">
      <t>ツイホウ</t>
    </rPh>
    <rPh sb="12" eb="13">
      <t>デ</t>
    </rPh>
    <rPh sb="13" eb="15">
      <t>ギエンキン</t>
    </rPh>
    <phoneticPr fontId="5"/>
  </si>
  <si>
    <t>北海道学校保健会（出捐金）</t>
    <rPh sb="0" eb="3">
      <t>ホッカイドウ</t>
    </rPh>
    <rPh sb="3" eb="5">
      <t>ガッコウ</t>
    </rPh>
    <rPh sb="5" eb="7">
      <t>ホケン</t>
    </rPh>
    <rPh sb="7" eb="8">
      <t>カイ</t>
    </rPh>
    <rPh sb="9" eb="10">
      <t>デ</t>
    </rPh>
    <rPh sb="10" eb="12">
      <t>ギエンキン</t>
    </rPh>
    <phoneticPr fontId="5"/>
  </si>
  <si>
    <t>北海道勤労者信用基金協会（出捐金）</t>
    <rPh sb="0" eb="3">
      <t>ホッカイドウ</t>
    </rPh>
    <rPh sb="3" eb="6">
      <t>キンロウシャ</t>
    </rPh>
    <rPh sb="6" eb="8">
      <t>シンヨウ</t>
    </rPh>
    <rPh sb="8" eb="10">
      <t>キキン</t>
    </rPh>
    <rPh sb="10" eb="12">
      <t>キョウカイ</t>
    </rPh>
    <rPh sb="13" eb="14">
      <t>カナイデ</t>
    </rPh>
    <rPh sb="14" eb="15">
      <t>ギエンキン</t>
    </rPh>
    <rPh sb="15" eb="16">
      <t>キン</t>
    </rPh>
    <phoneticPr fontId="5"/>
  </si>
  <si>
    <t>北海道市町村備荒資金組合（積立金）</t>
    <rPh sb="0" eb="3">
      <t>ホッカイドウ</t>
    </rPh>
    <rPh sb="3" eb="6">
      <t>シチョウソン</t>
    </rPh>
    <rPh sb="6" eb="8">
      <t>ビコウ</t>
    </rPh>
    <rPh sb="8" eb="10">
      <t>シキン</t>
    </rPh>
    <rPh sb="10" eb="12">
      <t>クミアイ</t>
    </rPh>
    <rPh sb="13" eb="15">
      <t>ツミタテ</t>
    </rPh>
    <rPh sb="15" eb="16">
      <t>キン</t>
    </rPh>
    <phoneticPr fontId="5"/>
  </si>
  <si>
    <t>決算年度中
増　減　高</t>
    <rPh sb="0" eb="2">
      <t>ケッサン</t>
    </rPh>
    <rPh sb="2" eb="4">
      <t>ネンド</t>
    </rPh>
    <rPh sb="4" eb="5">
      <t>チュウ</t>
    </rPh>
    <rPh sb="6" eb="7">
      <t>ゾウ</t>
    </rPh>
    <rPh sb="8" eb="9">
      <t>ゲン</t>
    </rPh>
    <rPh sb="10" eb="11">
      <t>ダカ</t>
    </rPh>
    <phoneticPr fontId="5"/>
  </si>
  <si>
    <t>決算年度末
現　在　高</t>
    <rPh sb="0" eb="2">
      <t>ケッサン</t>
    </rPh>
    <rPh sb="2" eb="4">
      <t>ネンド</t>
    </rPh>
    <rPh sb="4" eb="5">
      <t>マツ</t>
    </rPh>
    <rPh sb="6" eb="7">
      <t>ゲン</t>
    </rPh>
    <rPh sb="8" eb="9">
      <t>ザイ</t>
    </rPh>
    <rPh sb="10" eb="11">
      <t>ダカ</t>
    </rPh>
    <phoneticPr fontId="5"/>
  </si>
  <si>
    <t>柳陽公園</t>
    <phoneticPr fontId="5"/>
  </si>
  <si>
    <t>桜の散歩道公園</t>
  </si>
  <si>
    <t>トイレ</t>
    <phoneticPr fontId="5"/>
  </si>
  <si>
    <t>ステージ</t>
    <phoneticPr fontId="5"/>
  </si>
  <si>
    <t>乗用車</t>
    <rPh sb="0" eb="3">
      <t>ジョウヨウシャ</t>
    </rPh>
    <phoneticPr fontId="5"/>
  </si>
  <si>
    <t>普通乗用車</t>
    <rPh sb="0" eb="2">
      <t>フツウ</t>
    </rPh>
    <rPh sb="2" eb="5">
      <t>ジョウヨウシャ</t>
    </rPh>
    <phoneticPr fontId="5"/>
  </si>
  <si>
    <t>小型乗用車</t>
    <rPh sb="0" eb="2">
      <t>コガタ</t>
    </rPh>
    <rPh sb="2" eb="5">
      <t>ジョウヨウシャ</t>
    </rPh>
    <phoneticPr fontId="5"/>
  </si>
  <si>
    <t>軽自動車</t>
    <rPh sb="0" eb="4">
      <t>ケイジドウシャ</t>
    </rPh>
    <phoneticPr fontId="5"/>
  </si>
  <si>
    <t>貨物車</t>
    <rPh sb="0" eb="3">
      <t>カモツシャ</t>
    </rPh>
    <phoneticPr fontId="5"/>
  </si>
  <si>
    <t>小型貨物（ライトバン等）</t>
    <rPh sb="0" eb="2">
      <t>コガタ</t>
    </rPh>
    <rPh sb="2" eb="4">
      <t>カモツ</t>
    </rPh>
    <rPh sb="10" eb="11">
      <t>トウ</t>
    </rPh>
    <phoneticPr fontId="5"/>
  </si>
  <si>
    <t>普通貨物（ダンプトラック等）</t>
    <rPh sb="0" eb="2">
      <t>フツウ</t>
    </rPh>
    <rPh sb="2" eb="4">
      <t>カモツ</t>
    </rPh>
    <rPh sb="12" eb="13">
      <t>トウ</t>
    </rPh>
    <phoneticPr fontId="5"/>
  </si>
  <si>
    <t>乗合自動車</t>
    <rPh sb="0" eb="2">
      <t>ノリアイ</t>
    </rPh>
    <rPh sb="2" eb="5">
      <t>ジドウシャ</t>
    </rPh>
    <phoneticPr fontId="5"/>
  </si>
  <si>
    <t>温泉バス</t>
    <rPh sb="0" eb="2">
      <t>オンセン</t>
    </rPh>
    <phoneticPr fontId="5"/>
  </si>
  <si>
    <t>特殊自動車</t>
    <rPh sb="0" eb="2">
      <t>トクシュ</t>
    </rPh>
    <rPh sb="2" eb="5">
      <t>ジドウシャ</t>
    </rPh>
    <phoneticPr fontId="5"/>
  </si>
  <si>
    <t>普通特殊</t>
    <rPh sb="0" eb="2">
      <t>フツウ</t>
    </rPh>
    <rPh sb="2" eb="4">
      <t>トクシュ</t>
    </rPh>
    <phoneticPr fontId="5"/>
  </si>
  <si>
    <t>福祉自動車</t>
    <rPh sb="0" eb="2">
      <t>フクシ</t>
    </rPh>
    <rPh sb="2" eb="5">
      <t>ジドウシャ</t>
    </rPh>
    <phoneticPr fontId="5"/>
  </si>
  <si>
    <t>大型特殊</t>
    <rPh sb="0" eb="2">
      <t>オオガタ</t>
    </rPh>
    <rPh sb="2" eb="4">
      <t>トクシュ</t>
    </rPh>
    <phoneticPr fontId="5"/>
  </si>
  <si>
    <t>ロータリ除雪車</t>
    <rPh sb="4" eb="7">
      <t>ジョセツシャ</t>
    </rPh>
    <phoneticPr fontId="5"/>
  </si>
  <si>
    <t>除雪トラック</t>
    <rPh sb="0" eb="2">
      <t>ジョセツ</t>
    </rPh>
    <phoneticPr fontId="5"/>
  </si>
  <si>
    <t>前年末現在高</t>
    <rPh sb="0" eb="1">
      <t>ゼン</t>
    </rPh>
    <rPh sb="1" eb="2">
      <t>トシ</t>
    </rPh>
    <rPh sb="2" eb="3">
      <t>スエ</t>
    </rPh>
    <rPh sb="3" eb="6">
      <t>ゲンザイダカ</t>
    </rPh>
    <phoneticPr fontId="24"/>
  </si>
  <si>
    <t>年度中増減額</t>
    <rPh sb="0" eb="2">
      <t>ネンド</t>
    </rPh>
    <rPh sb="2" eb="3">
      <t>チュウ</t>
    </rPh>
    <rPh sb="3" eb="6">
      <t>ゾウゲンガク</t>
    </rPh>
    <phoneticPr fontId="24"/>
  </si>
  <si>
    <t>決算年度末現在高</t>
    <rPh sb="0" eb="2">
      <t>ケッサン</t>
    </rPh>
    <rPh sb="2" eb="4">
      <t>ネンド</t>
    </rPh>
    <rPh sb="4" eb="5">
      <t>マツ</t>
    </rPh>
    <rPh sb="5" eb="7">
      <t>ゲンザイ</t>
    </rPh>
    <rPh sb="7" eb="8">
      <t>ダカ</t>
    </rPh>
    <phoneticPr fontId="24"/>
  </si>
  <si>
    <t>年度中配分金
及び追加出資金Ｂ</t>
    <rPh sb="0" eb="2">
      <t>ネンド</t>
    </rPh>
    <rPh sb="2" eb="3">
      <t>チュウ</t>
    </rPh>
    <rPh sb="3" eb="6">
      <t>ハイブンキン</t>
    </rPh>
    <rPh sb="7" eb="8">
      <t>オヨ</t>
    </rPh>
    <phoneticPr fontId="24"/>
  </si>
  <si>
    <t>年度中支消
及び返納額Ｃ</t>
    <rPh sb="0" eb="2">
      <t>ネンド</t>
    </rPh>
    <rPh sb="2" eb="3">
      <t>チュウ</t>
    </rPh>
    <rPh sb="3" eb="4">
      <t>ササ</t>
    </rPh>
    <rPh sb="4" eb="5">
      <t>ケ</t>
    </rPh>
    <rPh sb="6" eb="7">
      <t>オヨ</t>
    </rPh>
    <phoneticPr fontId="24"/>
  </si>
  <si>
    <t>南空知森林組合（出資金）</t>
    <rPh sb="0" eb="1">
      <t>ミナミ</t>
    </rPh>
    <rPh sb="1" eb="3">
      <t>ソラチ</t>
    </rPh>
    <rPh sb="3" eb="5">
      <t>シンリン</t>
    </rPh>
    <rPh sb="5" eb="7">
      <t>クミアイ</t>
    </rPh>
    <rPh sb="8" eb="11">
      <t>シュッシキン</t>
    </rPh>
    <phoneticPr fontId="5"/>
  </si>
  <si>
    <t>年度中
積立額</t>
    <rPh sb="0" eb="3">
      <t>ネンドチュウ</t>
    </rPh>
    <rPh sb="4" eb="5">
      <t>セキ</t>
    </rPh>
    <rPh sb="5" eb="6">
      <t>タテ</t>
    </rPh>
    <phoneticPr fontId="24"/>
  </si>
  <si>
    <t>年度中
取崩額</t>
    <rPh sb="0" eb="3">
      <t>ネンドチュウ</t>
    </rPh>
    <rPh sb="4" eb="5">
      <t>トリ</t>
    </rPh>
    <rPh sb="5" eb="6">
      <t>ホウ</t>
    </rPh>
    <rPh sb="6" eb="7">
      <t>ガク</t>
    </rPh>
    <phoneticPr fontId="24"/>
  </si>
  <si>
    <t>決算年度末
現在高</t>
    <rPh sb="0" eb="2">
      <t>ケッサン</t>
    </rPh>
    <rPh sb="2" eb="4">
      <t>ネンド</t>
    </rPh>
    <rPh sb="4" eb="5">
      <t>マツ</t>
    </rPh>
    <phoneticPr fontId="5"/>
  </si>
  <si>
    <t>予  算  額</t>
    <phoneticPr fontId="3"/>
  </si>
  <si>
    <t>予  算  額</t>
    <phoneticPr fontId="3"/>
  </si>
  <si>
    <t>予  算  額</t>
    <phoneticPr fontId="3"/>
  </si>
  <si>
    <t>(％)</t>
    <phoneticPr fontId="5"/>
  </si>
  <si>
    <t>全国防災事業債</t>
    <rPh sb="0" eb="2">
      <t>ゼンコク</t>
    </rPh>
    <rPh sb="2" eb="4">
      <t>ボウサイ</t>
    </rPh>
    <rPh sb="4" eb="6">
      <t>ジギョウ</t>
    </rPh>
    <rPh sb="6" eb="7">
      <t>サイ</t>
    </rPh>
    <phoneticPr fontId="3"/>
  </si>
  <si>
    <t>年度末現在高
（千円）</t>
    <rPh sb="0" eb="2">
      <t>ネンド</t>
    </rPh>
    <rPh sb="2" eb="3">
      <t>マツ</t>
    </rPh>
    <rPh sb="3" eb="6">
      <t>ゲンザイダカ</t>
    </rPh>
    <rPh sb="8" eb="10">
      <t>センエン</t>
    </rPh>
    <phoneticPr fontId="3"/>
  </si>
  <si>
    <t>公民館</t>
    <rPh sb="0" eb="3">
      <t>コウミンカン</t>
    </rPh>
    <phoneticPr fontId="5"/>
  </si>
  <si>
    <t>スポーツセンター</t>
    <phoneticPr fontId="5"/>
  </si>
  <si>
    <t>町民プール</t>
    <rPh sb="0" eb="2">
      <t>チョウミン</t>
    </rPh>
    <phoneticPr fontId="5"/>
  </si>
  <si>
    <t>旧町営水泳プール</t>
    <rPh sb="0" eb="1">
      <t>キュウ</t>
    </rPh>
    <rPh sb="1" eb="3">
      <t>チョウエイ</t>
    </rPh>
    <rPh sb="3" eb="5">
      <t>スイエイ</t>
    </rPh>
    <phoneticPr fontId="5"/>
  </si>
  <si>
    <t>公共用</t>
    <rPh sb="0" eb="3">
      <t>コウキョウヨウ</t>
    </rPh>
    <phoneticPr fontId="5"/>
  </si>
  <si>
    <t xml:space="preserve">  物　　　　品</t>
    <rPh sb="2" eb="3">
      <t>モノ</t>
    </rPh>
    <rPh sb="7" eb="8">
      <t>ヒン</t>
    </rPh>
    <phoneticPr fontId="31"/>
  </si>
  <si>
    <t>（単位：台）</t>
    <rPh sb="1" eb="3">
      <t>タンイ</t>
    </rPh>
    <rPh sb="4" eb="5">
      <t>ダイ</t>
    </rPh>
    <phoneticPr fontId="31"/>
  </si>
  <si>
    <t>区　　　　　　　　　　分</t>
    <rPh sb="0" eb="1">
      <t>ク</t>
    </rPh>
    <rPh sb="11" eb="12">
      <t>ブン</t>
    </rPh>
    <phoneticPr fontId="31"/>
  </si>
  <si>
    <t>前年末現在高</t>
    <rPh sb="0" eb="1">
      <t>ゼン</t>
    </rPh>
    <rPh sb="2" eb="3">
      <t>マツ</t>
    </rPh>
    <rPh sb="3" eb="6">
      <t>ゲンザイダカ</t>
    </rPh>
    <phoneticPr fontId="31"/>
  </si>
  <si>
    <t>増 減 高</t>
    <rPh sb="0" eb="1">
      <t>ゾウ</t>
    </rPh>
    <rPh sb="2" eb="3">
      <t>ゲン</t>
    </rPh>
    <rPh sb="4" eb="5">
      <t>タカ</t>
    </rPh>
    <phoneticPr fontId="5"/>
  </si>
  <si>
    <t>決算末現在高</t>
    <rPh sb="0" eb="2">
      <t>ケッサン</t>
    </rPh>
    <rPh sb="2" eb="3">
      <t>マツ</t>
    </rPh>
    <rPh sb="3" eb="6">
      <t>ゲンザイダカ</t>
    </rPh>
    <phoneticPr fontId="31"/>
  </si>
  <si>
    <t>備　　考</t>
    <rPh sb="0" eb="1">
      <t>ビン</t>
    </rPh>
    <rPh sb="3" eb="4">
      <t>コウ</t>
    </rPh>
    <phoneticPr fontId="31"/>
  </si>
  <si>
    <t>平成２８年度からの繰越明許繰越額7,250千円を含む</t>
    <rPh sb="0" eb="2">
      <t>ヘイセイ</t>
    </rPh>
    <rPh sb="4" eb="5">
      <t>ネン</t>
    </rPh>
    <rPh sb="5" eb="6">
      <t>ド</t>
    </rPh>
    <rPh sb="9" eb="11">
      <t>クリコシ</t>
    </rPh>
    <rPh sb="11" eb="13">
      <t>メイキョ</t>
    </rPh>
    <rPh sb="13" eb="15">
      <t>クリコシ</t>
    </rPh>
    <rPh sb="15" eb="16">
      <t>ガク</t>
    </rPh>
    <rPh sb="21" eb="23">
      <t>センエン</t>
    </rPh>
    <rPh sb="24" eb="25">
      <t>フク</t>
    </rPh>
    <phoneticPr fontId="3"/>
  </si>
  <si>
    <t>　平成２９年度患者数及び料金収入</t>
    <rPh sb="1" eb="3">
      <t>ヘイセイ</t>
    </rPh>
    <rPh sb="5" eb="7">
      <t>ネンド</t>
    </rPh>
    <rPh sb="7" eb="10">
      <t>カンジャスウ</t>
    </rPh>
    <rPh sb="10" eb="11">
      <t>オヨ</t>
    </rPh>
    <rPh sb="12" eb="14">
      <t>リョウキン</t>
    </rPh>
    <rPh sb="14" eb="15">
      <t>オサム</t>
    </rPh>
    <rPh sb="15" eb="16">
      <t>ニュウ</t>
    </rPh>
    <phoneticPr fontId="5"/>
  </si>
  <si>
    <t>　平成２９年度病床利用率</t>
    <rPh sb="1" eb="3">
      <t>ヘイセイ</t>
    </rPh>
    <rPh sb="5" eb="7">
      <t>ネンド</t>
    </rPh>
    <rPh sb="7" eb="9">
      <t>ビョウショウ</t>
    </rPh>
    <rPh sb="9" eb="12">
      <t>リヨウリツ</t>
    </rPh>
    <phoneticPr fontId="5"/>
  </si>
  <si>
    <t>　平成２９年度利用状況</t>
    <rPh sb="1" eb="3">
      <t>ヘイセイ</t>
    </rPh>
    <rPh sb="5" eb="7">
      <t>ネンド</t>
    </rPh>
    <rPh sb="7" eb="9">
      <t>リヨウ</t>
    </rPh>
    <rPh sb="9" eb="11">
      <t>ジョウキョウ</t>
    </rPh>
    <phoneticPr fontId="5"/>
  </si>
  <si>
    <t>○「前年末現在高」は、平成２８年度決算数値である。</t>
    <rPh sb="2" eb="4">
      <t>ゼンネン</t>
    </rPh>
    <rPh sb="4" eb="5">
      <t>スエ</t>
    </rPh>
    <rPh sb="5" eb="8">
      <t>ゲンザイダカ</t>
    </rPh>
    <rPh sb="11" eb="13">
      <t>ヘイセイ</t>
    </rPh>
    <rPh sb="15" eb="17">
      <t>ネンド</t>
    </rPh>
    <rPh sb="17" eb="19">
      <t>ケッサン</t>
    </rPh>
    <rPh sb="19" eb="21">
      <t>スウチ</t>
    </rPh>
    <phoneticPr fontId="5"/>
  </si>
  <si>
    <t>平成２９年度～下期～</t>
    <rPh sb="0" eb="2">
      <t>ヘイセイ</t>
    </rPh>
    <rPh sb="4" eb="6">
      <t>ネンド</t>
    </rPh>
    <rPh sb="7" eb="8">
      <t>シタ</t>
    </rPh>
    <phoneticPr fontId="5"/>
  </si>
  <si>
    <r>
      <t>平成２９年度　予算執行状況</t>
    </r>
    <r>
      <rPr>
        <b/>
        <sz val="12"/>
        <rFont val="ＭＳ 明朝"/>
        <family val="1"/>
        <charset val="128"/>
      </rPr>
      <t>（平成３０年３月３１日現在）</t>
    </r>
    <rPh sb="0" eb="2">
      <t>ヘイセイ</t>
    </rPh>
    <rPh sb="4" eb="6">
      <t>ネンド</t>
    </rPh>
    <rPh sb="7" eb="9">
      <t>ヨサン</t>
    </rPh>
    <rPh sb="9" eb="11">
      <t>シッコウ</t>
    </rPh>
    <rPh sb="11" eb="13">
      <t>ジョウキョウ</t>
    </rPh>
    <rPh sb="14" eb="16">
      <t>ヘイセイ</t>
    </rPh>
    <rPh sb="18" eb="19">
      <t>ネン</t>
    </rPh>
    <rPh sb="20" eb="21">
      <t>ガツ</t>
    </rPh>
    <rPh sb="23" eb="24">
      <t>ニチ</t>
    </rPh>
    <rPh sb="24" eb="26">
      <t>ゲンザイ</t>
    </rPh>
    <phoneticPr fontId="5"/>
  </si>
  <si>
    <t>◆国民健康保険特別会計（平成３０年３月３１日現在）</t>
    <rPh sb="1" eb="3">
      <t>コクミン</t>
    </rPh>
    <rPh sb="3" eb="5">
      <t>ケンコウ</t>
    </rPh>
    <rPh sb="5" eb="7">
      <t>ホケン</t>
    </rPh>
    <rPh sb="7" eb="9">
      <t>トクベツ</t>
    </rPh>
    <rPh sb="9" eb="11">
      <t>カイケイ</t>
    </rPh>
    <phoneticPr fontId="5"/>
  </si>
  <si>
    <t>◆介護保険特別会計（平成３０年３月３１日現在）</t>
    <rPh sb="1" eb="3">
      <t>カイゴ</t>
    </rPh>
    <rPh sb="3" eb="5">
      <t>ホケン</t>
    </rPh>
    <rPh sb="5" eb="7">
      <t>トクベツ</t>
    </rPh>
    <rPh sb="7" eb="9">
      <t>カイケイ</t>
    </rPh>
    <phoneticPr fontId="5"/>
  </si>
  <si>
    <t>◆後期高齢者医療特別会計（平成３０年３月３１日現在）</t>
    <rPh sb="1" eb="3">
      <t>コウキ</t>
    </rPh>
    <rPh sb="3" eb="6">
      <t>コウレイシャ</t>
    </rPh>
    <rPh sb="6" eb="8">
      <t>イリョウ</t>
    </rPh>
    <rPh sb="8" eb="10">
      <t>トクベツ</t>
    </rPh>
    <rPh sb="10" eb="12">
      <t>カイケイ</t>
    </rPh>
    <phoneticPr fontId="5"/>
  </si>
  <si>
    <t>◆下水道事業特別会計（平成３０年３月３１日現在）</t>
    <rPh sb="1" eb="4">
      <t>ゲスイドウ</t>
    </rPh>
    <rPh sb="4" eb="6">
      <t>ジギョウ</t>
    </rPh>
    <rPh sb="6" eb="8">
      <t>トクベツ</t>
    </rPh>
    <rPh sb="8" eb="10">
      <t>カイケイ</t>
    </rPh>
    <phoneticPr fontId="5"/>
  </si>
  <si>
    <t>◆農業集落排水事業特別会計（平成３０年３月３１日現在）</t>
    <rPh sb="1" eb="3">
      <t>ノウギョウ</t>
    </rPh>
    <rPh sb="3" eb="5">
      <t>シュウラク</t>
    </rPh>
    <rPh sb="5" eb="7">
      <t>ハイスイ</t>
    </rPh>
    <rPh sb="7" eb="9">
      <t>ジギョウ</t>
    </rPh>
    <rPh sb="9" eb="11">
      <t>トクベツ</t>
    </rPh>
    <rPh sb="11" eb="13">
      <t>カイケイ</t>
    </rPh>
    <phoneticPr fontId="5"/>
  </si>
  <si>
    <t>◆南幌町病院事業会計（平成３０年３月３１日現在）</t>
    <rPh sb="1" eb="3">
      <t>ナンポロ</t>
    </rPh>
    <rPh sb="3" eb="4">
      <t>チョウ</t>
    </rPh>
    <rPh sb="4" eb="6">
      <t>ビョウイン</t>
    </rPh>
    <rPh sb="6" eb="8">
      <t>ジギョウ</t>
    </rPh>
    <rPh sb="8" eb="10">
      <t>カイケイ</t>
    </rPh>
    <phoneticPr fontId="5"/>
  </si>
  <si>
    <t>◆南幌町病院事業会計資料（平成３０年３月３１日現在）</t>
    <rPh sb="1" eb="4">
      <t>ナンポロチョウ</t>
    </rPh>
    <rPh sb="4" eb="6">
      <t>ビョウイン</t>
    </rPh>
    <rPh sb="6" eb="8">
      <t>ジギョウ</t>
    </rPh>
    <rPh sb="8" eb="10">
      <t>カイケイ</t>
    </rPh>
    <rPh sb="10" eb="12">
      <t>シリョウ</t>
    </rPh>
    <phoneticPr fontId="5"/>
  </si>
  <si>
    <t>住民負担の状況（平成３０年３月３１日現在）</t>
    <rPh sb="0" eb="2">
      <t>ジュウミン</t>
    </rPh>
    <rPh sb="2" eb="4">
      <t>フタン</t>
    </rPh>
    <rPh sb="5" eb="7">
      <t>ジョウキョウ</t>
    </rPh>
    <phoneticPr fontId="5"/>
  </si>
  <si>
    <t>札幌交響楽団「札響基金」（出損金）</t>
    <rPh sb="0" eb="2">
      <t>サッポロ</t>
    </rPh>
    <rPh sb="2" eb="4">
      <t>コウキョウ</t>
    </rPh>
    <rPh sb="4" eb="6">
      <t>ガクダン</t>
    </rPh>
    <rPh sb="7" eb="9">
      <t>サッキョウ</t>
    </rPh>
    <rPh sb="9" eb="11">
      <t>キキン</t>
    </rPh>
    <rPh sb="13" eb="15">
      <t>シュツエン</t>
    </rPh>
    <rPh sb="15" eb="16">
      <t>キン</t>
    </rPh>
    <rPh sb="16" eb="17">
      <t>ソンキン</t>
    </rPh>
    <phoneticPr fontId="5"/>
  </si>
  <si>
    <t>資産減耗費</t>
    <rPh sb="0" eb="2">
      <t>シサン</t>
    </rPh>
    <rPh sb="2" eb="4">
      <t>ゲンモウ</t>
    </rPh>
    <rPh sb="4" eb="5">
      <t>ヒ</t>
    </rPh>
    <phoneticPr fontId="3"/>
  </si>
  <si>
    <t>南幌町長　三好富士夫</t>
    <phoneticPr fontId="5"/>
  </si>
  <si>
    <t>公表資料については、平成３０年３月３１日現在での執行状況となり、４月１日から５月３１日の出納整理期間の収支を見込んでいないため、最終決算とは異なることをご了承下さい。</t>
    <phoneticPr fontId="5"/>
  </si>
  <si>
    <t xml:space="preserve"> 　私は、平成１７年１月に郷土南幌町の町政を担わせていただき、以来、「次世代につながる夢のある故郷づくり」の実現に向けて邁進してまいりました。
　今日の我が国は、社会・経済の環境変化や将来に向けて不確実性が高まる中にあって、時代にふさわしい持続可能な仕組みをつくるため、社会保障や教育、産業経済、行財政など、さまざまな制度改革が進められています。
　地方においては、大都市圏への人口流出や諸機能の集中、地域経済の縮小や地域コミュニティの衰退など、乗り越えなければならない多くの課題に直面しています。
　本町におきましては、「第６期南幌町総合計画」に沿って、将来をしっかりと見据え、夢と希望に満ちた持続可能なまちづくりを着実に進める必要があり、そのことが私の責務です。
　本町の財政状況につきましては、現時点では大幅な歳入増加が期待できない一方で、歳出では社会保障関係費や公共施設の改修など投資的経費の増加が見込まれることから、依然として厳しい状況が続くものと考えられます。このため、限られた財源や資源を最大限に活用するとともに、「第２次南幌町行財政改革実行計画」に基づき、持続可能な財政規模を維持し財政基盤の安定化に努めてまいります。
</t>
    <phoneticPr fontId="5"/>
  </si>
  <si>
    <t>財政状況の公表にあたって</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</si>
</sst>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
    <numFmt numFmtId="177" formatCode="#,##0_ "/>
    <numFmt numFmtId="178" formatCode="#,##0;&quot;△ &quot;#,##0"/>
    <numFmt numFmtId="179" formatCode="#,##0.00_ "/>
    <numFmt numFmtId="180" formatCode="#,##0.00;&quot;△ &quot;#,##0.00"/>
    <numFmt numFmtId="181" formatCode="0.0_ "/>
    <numFmt numFmtId="182" formatCode="#,##0_ ;[Red]\-#,##0\ "/>
    <numFmt numFmtId="183" formatCode="#,##0\ ;&quot;△ &quot;#,##0\ "/>
    <numFmt numFmtId="184" formatCode="#,##0.0\ ;&quot;△ &quot;#,##0.0\ "/>
    <numFmt numFmtId="185" formatCode="#,##0.0_ ;[Red]\-#,##0.0\ "/>
    <numFmt numFmtId="186" formatCode="0;&quot;△ &quot;0"/>
    <numFmt numFmtId="187" formatCode="0_);[Red]\(0\)"/>
    <numFmt numFmtId="188" formatCode="#,##0_);\(#,##0\)"/>
  </numFmts>
  <fonts count="43" x14ac:knownFonts="1">
    <font>
      <sz val="11"/>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font>
    <font>
      <sz val="11"/>
      <name val="ＭＳ Ｐゴシック"/>
      <family val="3"/>
      <charset val="128"/>
    </font>
    <font>
      <sz val="6"/>
      <name val="ＭＳ Ｐゴシック"/>
      <family val="3"/>
      <charset val="128"/>
    </font>
    <font>
      <b/>
      <sz val="14"/>
      <name val="ＭＳ ゴシック"/>
      <family val="3"/>
      <charset val="128"/>
    </font>
    <font>
      <sz val="14"/>
      <name val="ＭＳ ゴシック"/>
      <family val="3"/>
      <charset val="128"/>
    </font>
    <font>
      <sz val="10"/>
      <name val="ＭＳ ゴシック"/>
      <family val="3"/>
      <charset val="128"/>
    </font>
    <font>
      <b/>
      <sz val="16"/>
      <name val="ＭＳ 明朝"/>
      <family val="1"/>
      <charset val="128"/>
    </font>
    <font>
      <b/>
      <sz val="14"/>
      <name val="ＭＳ 明朝"/>
      <family val="1"/>
      <charset val="128"/>
    </font>
    <font>
      <b/>
      <sz val="12"/>
      <name val="ＭＳ 明朝"/>
      <family val="1"/>
      <charset val="128"/>
    </font>
    <font>
      <sz val="12"/>
      <name val="ＭＳ 明朝"/>
      <family val="1"/>
      <charset val="128"/>
    </font>
    <font>
      <sz val="10"/>
      <name val="ＭＳ 明朝"/>
      <family val="1"/>
      <charset val="128"/>
    </font>
    <font>
      <sz val="11"/>
      <name val="ＭＳ 明朝"/>
      <family val="1"/>
      <charset val="128"/>
    </font>
    <font>
      <sz val="8"/>
      <name val="ＭＳ 明朝"/>
      <family val="1"/>
      <charset val="128"/>
    </font>
    <font>
      <sz val="9"/>
      <name val="ＭＳ 明朝"/>
      <family val="1"/>
      <charset val="128"/>
    </font>
    <font>
      <b/>
      <sz val="11"/>
      <name val="ＭＳ Ｐゴシック"/>
      <family val="3"/>
      <charset val="128"/>
    </font>
    <font>
      <b/>
      <sz val="14"/>
      <name val="ＭＳ Ｐゴシック"/>
      <family val="3"/>
      <charset val="128"/>
    </font>
    <font>
      <b/>
      <sz val="48"/>
      <name val="ＭＳ 明朝"/>
      <family val="1"/>
      <charset val="128"/>
    </font>
    <font>
      <b/>
      <i/>
      <sz val="60"/>
      <name val="ＭＳ 明朝"/>
      <family val="1"/>
      <charset val="128"/>
    </font>
    <font>
      <i/>
      <sz val="28"/>
      <name val="ＭＳ 明朝"/>
      <family val="1"/>
      <charset val="128"/>
    </font>
    <font>
      <b/>
      <sz val="11"/>
      <name val="ＭＳ 明朝"/>
      <family val="1"/>
      <charset val="128"/>
    </font>
    <font>
      <sz val="11"/>
      <name val="ＭＳ ゴシック"/>
      <family val="3"/>
      <charset val="128"/>
    </font>
    <font>
      <b/>
      <sz val="18"/>
      <name val="ＭＳ ゴシック"/>
      <family val="3"/>
      <charset val="128"/>
    </font>
    <font>
      <sz val="11"/>
      <name val="ＭＳ Ｐ明朝"/>
      <family val="1"/>
      <charset val="128"/>
    </font>
    <font>
      <sz val="18"/>
      <name val="ＭＳ ゴシック"/>
      <family val="3"/>
      <charset val="128"/>
    </font>
    <font>
      <sz val="14"/>
      <name val="ＭＳ Ｐゴシック"/>
      <family val="3"/>
      <charset val="128"/>
    </font>
    <font>
      <sz val="16"/>
      <name val="ＭＳ Ｐゴシック"/>
      <family val="3"/>
      <charset val="128"/>
    </font>
    <font>
      <sz val="11"/>
      <name val="HGS行書体"/>
      <family val="4"/>
      <charset val="128"/>
    </font>
    <font>
      <sz val="10"/>
      <name val="HGS行書体"/>
      <family val="4"/>
      <charset val="128"/>
    </font>
    <font>
      <sz val="6"/>
      <name val="ＭＳ Ｐゴシック"/>
      <family val="3"/>
      <charset val="128"/>
    </font>
    <font>
      <sz val="9"/>
      <name val="ＭＳ ゴシック"/>
      <family val="3"/>
      <charset val="128"/>
    </font>
    <font>
      <sz val="11"/>
      <color theme="1"/>
      <name val="ＭＳ ゴシック"/>
      <family val="3"/>
      <charset val="128"/>
    </font>
    <font>
      <sz val="11"/>
      <color theme="1"/>
      <name val="ＭＳ Ｐゴシック"/>
      <family val="3"/>
      <charset val="128"/>
      <scheme val="minor"/>
    </font>
    <font>
      <sz val="12"/>
      <color theme="1"/>
      <name val="ＭＳ 明朝"/>
      <family val="1"/>
      <charset val="128"/>
    </font>
    <font>
      <sz val="18"/>
      <color theme="1"/>
      <name val="ＭＳ ゴシック"/>
      <family val="3"/>
      <charset val="128"/>
    </font>
    <font>
      <sz val="10"/>
      <color theme="1"/>
      <name val="ＭＳ ゴシック"/>
      <family val="3"/>
      <charset val="128"/>
    </font>
    <font>
      <sz val="10"/>
      <color theme="1"/>
      <name val="ＭＳ Ｐゴシック"/>
      <family val="3"/>
      <charset val="128"/>
      <scheme val="minor"/>
    </font>
    <font>
      <strike/>
      <sz val="11"/>
      <color theme="1"/>
      <name val="ＭＳ ゴシック"/>
      <family val="3"/>
      <charset val="128"/>
    </font>
    <font>
      <sz val="16"/>
      <color theme="1"/>
      <name val="ＭＳ ゴシック"/>
      <family val="3"/>
      <charset val="128"/>
    </font>
    <font>
      <sz val="18"/>
      <name val="HGS行書体"/>
      <family val="4"/>
      <charset val="128"/>
    </font>
    <font>
      <sz val="14"/>
      <name val="HGS行書体"/>
      <family val="4"/>
      <charset val="128"/>
    </font>
  </fonts>
  <fills count="7">
    <fill>
      <patternFill patternType="none"/>
    </fill>
    <fill>
      <patternFill patternType="gray125"/>
    </fill>
    <fill>
      <patternFill patternType="solid">
        <fgColor indexed="43"/>
        <bgColor indexed="64"/>
      </patternFill>
    </fill>
    <fill>
      <patternFill patternType="solid">
        <fgColor rgb="FFFFFF99"/>
        <bgColor rgb="FFFFFF99"/>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s>
  <borders count="304">
    <border>
      <left/>
      <right/>
      <top/>
      <bottom/>
      <diagonal/>
    </border>
    <border>
      <left style="medium">
        <color indexed="8"/>
      </left>
      <right/>
      <top/>
      <bottom/>
      <diagonal/>
    </border>
    <border>
      <left/>
      <right/>
      <top/>
      <bottom style="medium">
        <color indexed="8"/>
      </bottom>
      <diagonal/>
    </border>
    <border>
      <left style="medium">
        <color indexed="8"/>
      </left>
      <right/>
      <top/>
      <bottom style="thin">
        <color indexed="8"/>
      </bottom>
      <diagonal/>
    </border>
    <border>
      <left style="thin">
        <color indexed="8"/>
      </left>
      <right/>
      <top style="thin">
        <color indexed="8"/>
      </top>
      <bottom/>
      <diagonal/>
    </border>
    <border>
      <left style="hair">
        <color indexed="8"/>
      </left>
      <right style="hair">
        <color indexed="8"/>
      </right>
      <top style="thin">
        <color indexed="8"/>
      </top>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medium">
        <color indexed="8"/>
      </left>
      <right/>
      <top style="thin">
        <color indexed="8"/>
      </top>
      <bottom style="thin">
        <color indexed="64"/>
      </bottom>
      <diagonal/>
    </border>
    <border>
      <left style="medium">
        <color indexed="8"/>
      </left>
      <right/>
      <top style="thin">
        <color indexed="8"/>
      </top>
      <bottom/>
      <diagonal/>
    </border>
    <border>
      <left style="hair">
        <color indexed="8"/>
      </left>
      <right style="hair">
        <color indexed="8"/>
      </right>
      <top style="thin">
        <color indexed="8"/>
      </top>
      <bottom style="double">
        <color indexed="64"/>
      </bottom>
      <diagonal/>
    </border>
    <border>
      <left style="thin">
        <color indexed="8"/>
      </left>
      <right/>
      <top style="double">
        <color indexed="8"/>
      </top>
      <bottom style="medium">
        <color indexed="8"/>
      </bottom>
      <diagonal/>
    </border>
    <border>
      <left style="hair">
        <color indexed="8"/>
      </left>
      <right style="hair">
        <color indexed="8"/>
      </right>
      <top style="double">
        <color indexed="8"/>
      </top>
      <bottom style="medium">
        <color indexed="8"/>
      </bottom>
      <diagonal/>
    </border>
    <border>
      <left style="hair">
        <color indexed="8"/>
      </left>
      <right style="hair">
        <color indexed="8"/>
      </right>
      <top/>
      <bottom style="medium">
        <color indexed="8"/>
      </bottom>
      <diagonal/>
    </border>
    <border>
      <left/>
      <right/>
      <top style="medium">
        <color indexed="8"/>
      </top>
      <bottom/>
      <diagonal/>
    </border>
    <border>
      <left style="medium">
        <color indexed="64"/>
      </left>
      <right/>
      <top/>
      <bottom style="thin">
        <color indexed="8"/>
      </bottom>
      <diagonal/>
    </border>
    <border>
      <left style="thin">
        <color indexed="8"/>
      </left>
      <right/>
      <top style="thin">
        <color indexed="64"/>
      </top>
      <bottom style="thin">
        <color indexed="8"/>
      </bottom>
      <diagonal/>
    </border>
    <border>
      <left style="hair">
        <color indexed="8"/>
      </left>
      <right style="hair">
        <color indexed="8"/>
      </right>
      <top style="thin">
        <color indexed="8"/>
      </top>
      <bottom style="thin">
        <color indexed="8"/>
      </bottom>
      <diagonal/>
    </border>
    <border>
      <left style="medium">
        <color indexed="64"/>
      </left>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top style="thin">
        <color indexed="8"/>
      </top>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style="hair">
        <color indexed="8"/>
      </left>
      <right style="hair">
        <color indexed="8"/>
      </right>
      <top style="thin">
        <color indexed="8"/>
      </top>
      <bottom style="double">
        <color indexed="8"/>
      </bottom>
      <diagonal/>
    </border>
    <border>
      <left style="thin">
        <color indexed="8"/>
      </left>
      <right/>
      <top/>
      <bottom style="medium">
        <color indexed="64"/>
      </bottom>
      <diagonal/>
    </border>
    <border>
      <left style="hair">
        <color indexed="8"/>
      </left>
      <right style="hair">
        <color indexed="8"/>
      </right>
      <top/>
      <bottom style="medium">
        <color indexed="64"/>
      </bottom>
      <diagonal/>
    </border>
    <border>
      <left style="medium">
        <color indexed="64"/>
      </left>
      <right/>
      <top style="thin">
        <color indexed="8"/>
      </top>
      <bottom style="double">
        <color indexed="64"/>
      </bottom>
      <diagonal/>
    </border>
    <border>
      <left/>
      <right/>
      <top style="thin">
        <color indexed="8"/>
      </top>
      <bottom style="double">
        <color indexed="64"/>
      </bottom>
      <diagonal/>
    </border>
    <border>
      <left style="thin">
        <color indexed="8"/>
      </left>
      <right/>
      <top style="thin">
        <color indexed="8"/>
      </top>
      <bottom style="double">
        <color indexed="64"/>
      </bottom>
      <diagonal/>
    </border>
    <border>
      <left/>
      <right style="medium">
        <color indexed="8"/>
      </right>
      <top style="thin">
        <color indexed="8"/>
      </top>
      <bottom style="double">
        <color indexed="8"/>
      </bottom>
      <diagonal/>
    </border>
    <border>
      <left style="thin">
        <color indexed="8"/>
      </left>
      <right/>
      <top style="double">
        <color indexed="64"/>
      </top>
      <bottom style="medium">
        <color indexed="64"/>
      </bottom>
      <diagonal/>
    </border>
    <border>
      <left style="hair">
        <color indexed="8"/>
      </left>
      <right style="hair">
        <color indexed="8"/>
      </right>
      <top style="double">
        <color indexed="64"/>
      </top>
      <bottom style="medium">
        <color indexed="64"/>
      </bottom>
      <diagonal/>
    </border>
    <border>
      <left style="hair">
        <color indexed="8"/>
      </left>
      <right style="hair">
        <color indexed="8"/>
      </right>
      <top style="double">
        <color indexed="64"/>
      </top>
      <bottom style="medium">
        <color indexed="8"/>
      </bottom>
      <diagonal/>
    </border>
    <border>
      <left style="thin">
        <color indexed="8"/>
      </left>
      <right/>
      <top/>
      <bottom/>
      <diagonal/>
    </border>
    <border>
      <left/>
      <right style="thin">
        <color indexed="8"/>
      </right>
      <top style="thin">
        <color indexed="8"/>
      </top>
      <bottom style="thin">
        <color indexed="64"/>
      </bottom>
      <diagonal/>
    </border>
    <border>
      <left/>
      <right style="thin">
        <color indexed="8"/>
      </right>
      <top style="thin">
        <color indexed="64"/>
      </top>
      <bottom style="thin">
        <color indexed="64"/>
      </bottom>
      <diagonal/>
    </border>
    <border>
      <left style="hair">
        <color indexed="8"/>
      </left>
      <right style="hair">
        <color indexed="8"/>
      </right>
      <top style="thin">
        <color indexed="8"/>
      </top>
      <bottom style="thin">
        <color indexed="64"/>
      </bottom>
      <diagonal/>
    </border>
    <border>
      <left/>
      <right style="thin">
        <color indexed="8"/>
      </right>
      <top/>
      <bottom style="thin">
        <color indexed="8"/>
      </bottom>
      <diagonal/>
    </border>
    <border>
      <left/>
      <right/>
      <top style="thin">
        <color indexed="8"/>
      </top>
      <bottom style="medium">
        <color indexed="64"/>
      </bottom>
      <diagonal/>
    </border>
    <border>
      <left style="thin">
        <color indexed="8"/>
      </left>
      <right/>
      <top style="thin">
        <color indexed="8"/>
      </top>
      <bottom style="medium">
        <color indexed="64"/>
      </bottom>
      <diagonal/>
    </border>
    <border>
      <left style="hair">
        <color indexed="8"/>
      </left>
      <right style="hair">
        <color indexed="8"/>
      </right>
      <top style="thin">
        <color indexed="8"/>
      </top>
      <bottom style="medium">
        <color indexed="64"/>
      </bottom>
      <diagonal/>
    </border>
    <border>
      <left style="thin">
        <color indexed="8"/>
      </left>
      <right/>
      <top/>
      <bottom style="medium">
        <color indexed="8"/>
      </bottom>
      <diagonal/>
    </border>
    <border>
      <left/>
      <right/>
      <top style="medium">
        <color indexed="64"/>
      </top>
      <bottom/>
      <diagonal/>
    </border>
    <border>
      <left style="thin">
        <color indexed="8"/>
      </left>
      <right/>
      <top style="medium">
        <color indexed="64"/>
      </top>
      <bottom/>
      <diagonal/>
    </border>
    <border>
      <left style="hair">
        <color indexed="8"/>
      </left>
      <right style="hair">
        <color indexed="8"/>
      </right>
      <top style="medium">
        <color indexed="64"/>
      </top>
      <bottom/>
      <diagonal/>
    </border>
    <border>
      <left/>
      <right style="thin">
        <color indexed="8"/>
      </right>
      <top/>
      <bottom style="thin">
        <color indexed="64"/>
      </bottom>
      <diagonal/>
    </border>
    <border>
      <left style="thin">
        <color indexed="8"/>
      </left>
      <right/>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bottom style="thin">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style="thin">
        <color indexed="8"/>
      </left>
      <right style="hair">
        <color indexed="8"/>
      </right>
      <top style="double">
        <color indexed="64"/>
      </top>
      <bottom style="medium">
        <color indexed="8"/>
      </bottom>
      <diagonal/>
    </border>
    <border>
      <left style="thin">
        <color indexed="8"/>
      </left>
      <right style="hair">
        <color indexed="8"/>
      </right>
      <top style="medium">
        <color indexed="8"/>
      </top>
      <bottom style="thin">
        <color indexed="64"/>
      </bottom>
      <diagonal/>
    </border>
    <border>
      <left style="hair">
        <color indexed="8"/>
      </left>
      <right style="hair">
        <color indexed="8"/>
      </right>
      <top style="medium">
        <color indexed="8"/>
      </top>
      <bottom style="thin">
        <color indexed="8"/>
      </bottom>
      <diagonal/>
    </border>
    <border>
      <left/>
      <right style="medium">
        <color indexed="8"/>
      </right>
      <top style="thin">
        <color indexed="8"/>
      </top>
      <bottom/>
      <diagonal/>
    </border>
    <border>
      <left style="medium">
        <color indexed="8"/>
      </left>
      <right/>
      <top style="double">
        <color indexed="64"/>
      </top>
      <bottom style="medium">
        <color indexed="8"/>
      </bottom>
      <diagonal/>
    </border>
    <border>
      <left/>
      <right style="thin">
        <color indexed="8"/>
      </right>
      <top style="double">
        <color indexed="64"/>
      </top>
      <bottom style="medium">
        <color indexed="8"/>
      </bottom>
      <diagonal/>
    </border>
    <border>
      <left/>
      <right style="medium">
        <color indexed="8"/>
      </right>
      <top style="double">
        <color indexed="64"/>
      </top>
      <bottom style="medium">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hair">
        <color indexed="8"/>
      </left>
      <right style="hair">
        <color indexed="8"/>
      </right>
      <top style="thin">
        <color indexed="8"/>
      </top>
      <bottom style="medium">
        <color indexed="8"/>
      </bottom>
      <diagonal/>
    </border>
    <border>
      <left style="thin">
        <color indexed="8"/>
      </left>
      <right/>
      <top style="thin">
        <color indexed="8"/>
      </top>
      <bottom style="medium">
        <color indexed="8"/>
      </bottom>
      <diagonal/>
    </border>
    <border>
      <left style="hair">
        <color indexed="8"/>
      </left>
      <right style="medium">
        <color indexed="8"/>
      </right>
      <top style="thin">
        <color indexed="8"/>
      </top>
      <bottom style="thin">
        <color indexed="8"/>
      </bottom>
      <diagonal/>
    </border>
    <border>
      <left style="hair">
        <color indexed="8"/>
      </left>
      <right style="medium">
        <color indexed="8"/>
      </right>
      <top style="double">
        <color indexed="64"/>
      </top>
      <bottom style="medium">
        <color indexed="8"/>
      </bottom>
      <diagonal/>
    </border>
    <border>
      <left style="hair">
        <color indexed="8"/>
      </left>
      <right style="medium">
        <color indexed="8"/>
      </right>
      <top style="thin">
        <color indexed="8"/>
      </top>
      <bottom style="double">
        <color indexed="64"/>
      </bottom>
      <diagonal/>
    </border>
    <border>
      <left style="thin">
        <color indexed="8"/>
      </left>
      <right style="hair">
        <color indexed="8"/>
      </right>
      <top/>
      <bottom style="thin">
        <color indexed="64"/>
      </bottom>
      <diagonal/>
    </border>
    <border>
      <left style="hair">
        <color indexed="8"/>
      </left>
      <right/>
      <top/>
      <bottom style="thin">
        <color indexed="8"/>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8"/>
      </right>
      <top style="thin">
        <color indexed="64"/>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top style="double">
        <color indexed="64"/>
      </top>
      <bottom style="medium">
        <color indexed="8"/>
      </bottom>
      <diagonal/>
    </border>
    <border>
      <left/>
      <right style="medium">
        <color indexed="8"/>
      </right>
      <top style="thin">
        <color indexed="8"/>
      </top>
      <bottom style="medium">
        <color indexed="64"/>
      </bottom>
      <diagonal/>
    </border>
    <border>
      <left/>
      <right style="medium">
        <color indexed="8"/>
      </right>
      <top style="medium">
        <color indexed="64"/>
      </top>
      <bottom/>
      <diagonal/>
    </border>
    <border>
      <left/>
      <right style="medium">
        <color indexed="8"/>
      </right>
      <top/>
      <bottom style="medium">
        <color indexed="8"/>
      </bottom>
      <diagonal/>
    </border>
    <border>
      <left/>
      <right style="medium">
        <color indexed="8"/>
      </right>
      <top/>
      <bottom style="thin">
        <color indexed="64"/>
      </bottom>
      <diagonal/>
    </border>
    <border>
      <left/>
      <right style="medium">
        <color indexed="8"/>
      </right>
      <top style="thin">
        <color indexed="8"/>
      </top>
      <bottom style="thin">
        <color indexed="64"/>
      </bottom>
      <diagonal/>
    </border>
    <border>
      <left style="medium">
        <color indexed="8"/>
      </left>
      <right/>
      <top style="thin">
        <color indexed="64"/>
      </top>
      <bottom style="thin">
        <color indexed="64"/>
      </bottom>
      <diagonal/>
    </border>
    <border>
      <left style="medium">
        <color indexed="8"/>
      </left>
      <right/>
      <top/>
      <bottom style="medium">
        <color indexed="64"/>
      </bottom>
      <diagonal/>
    </border>
    <border>
      <left/>
      <right style="medium">
        <color indexed="8"/>
      </right>
      <top style="double">
        <color indexed="8"/>
      </top>
      <bottom style="medium">
        <color indexed="8"/>
      </bottom>
      <diagonal/>
    </border>
    <border>
      <left style="hair">
        <color indexed="8"/>
      </left>
      <right style="medium">
        <color indexed="8"/>
      </right>
      <top/>
      <bottom style="thin">
        <color indexed="8"/>
      </bottom>
      <diagonal/>
    </border>
    <border>
      <left style="hair">
        <color indexed="8"/>
      </left>
      <right style="medium">
        <color indexed="8"/>
      </right>
      <top style="thin">
        <color indexed="64"/>
      </top>
      <bottom style="thin">
        <color indexed="8"/>
      </bottom>
      <diagonal/>
    </border>
    <border>
      <left/>
      <right style="thin">
        <color indexed="8"/>
      </right>
      <top style="thin">
        <color indexed="8"/>
      </top>
      <bottom style="thin">
        <color indexed="8"/>
      </bottom>
      <diagonal/>
    </border>
    <border>
      <left/>
      <right style="medium">
        <color indexed="64"/>
      </right>
      <top style="thin">
        <color indexed="8"/>
      </top>
      <bottom/>
      <diagonal/>
    </border>
    <border>
      <left style="hair">
        <color indexed="8"/>
      </left>
      <right style="medium">
        <color indexed="64"/>
      </right>
      <top style="thin">
        <color indexed="8"/>
      </top>
      <bottom style="double">
        <color indexed="8"/>
      </bottom>
      <diagonal/>
    </border>
    <border>
      <left/>
      <right style="medium">
        <color indexed="64"/>
      </right>
      <top/>
      <bottom style="medium">
        <color indexed="64"/>
      </bottom>
      <diagonal/>
    </border>
    <border>
      <left/>
      <right style="medium">
        <color indexed="64"/>
      </right>
      <top style="thin">
        <color indexed="8"/>
      </top>
      <bottom style="double">
        <color indexed="64"/>
      </bottom>
      <diagonal/>
    </border>
    <border>
      <left/>
      <right style="medium">
        <color indexed="64"/>
      </right>
      <top style="double">
        <color indexed="64"/>
      </top>
      <bottom style="medium">
        <color indexed="64"/>
      </bottom>
      <diagonal/>
    </border>
    <border>
      <left/>
      <right/>
      <top/>
      <bottom style="mediumDashDotDot">
        <color indexed="64"/>
      </bottom>
      <diagonal/>
    </border>
    <border>
      <left style="mediumDashDotDot">
        <color indexed="64"/>
      </left>
      <right/>
      <top style="mediumDashDotDot">
        <color indexed="64"/>
      </top>
      <bottom/>
      <diagonal/>
    </border>
    <border>
      <left style="mediumDashDotDot">
        <color indexed="64"/>
      </left>
      <right/>
      <top/>
      <bottom/>
      <diagonal/>
    </border>
    <border>
      <left style="mediumDashDotDot">
        <color indexed="64"/>
      </left>
      <right/>
      <top/>
      <bottom style="mediumDashDotDot">
        <color indexed="64"/>
      </bottom>
      <diagonal/>
    </border>
    <border>
      <left/>
      <right/>
      <top style="mediumDashDotDot">
        <color indexed="64"/>
      </top>
      <bottom/>
      <diagonal/>
    </border>
    <border>
      <left/>
      <right style="mediumDashDotDot">
        <color indexed="64"/>
      </right>
      <top style="mediumDashDotDot">
        <color indexed="64"/>
      </top>
      <bottom/>
      <diagonal/>
    </border>
    <border>
      <left/>
      <right style="mediumDashDotDot">
        <color indexed="64"/>
      </right>
      <top/>
      <bottom/>
      <diagonal/>
    </border>
    <border>
      <left/>
      <right style="mediumDashDotDot">
        <color indexed="64"/>
      </right>
      <top/>
      <bottom style="mediumDashDotDot">
        <color indexed="64"/>
      </bottom>
      <diagonal/>
    </border>
    <border>
      <left style="hair">
        <color indexed="8"/>
      </left>
      <right style="medium">
        <color indexed="8"/>
      </right>
      <top style="medium">
        <color indexed="8"/>
      </top>
      <bottom style="thin">
        <color indexed="8"/>
      </bottom>
      <diagonal/>
    </border>
    <border>
      <left/>
      <right style="medium">
        <color indexed="8"/>
      </right>
      <top style="thin">
        <color indexed="8"/>
      </top>
      <bottom style="medium">
        <color indexed="8"/>
      </bottom>
      <diagonal/>
    </border>
    <border>
      <left/>
      <right style="thin">
        <color indexed="8"/>
      </right>
      <top/>
      <bottom/>
      <diagonal/>
    </border>
    <border>
      <left/>
      <right/>
      <top/>
      <bottom style="hair">
        <color indexed="64"/>
      </bottom>
      <diagonal/>
    </border>
    <border>
      <left style="thin">
        <color indexed="64"/>
      </left>
      <right/>
      <top/>
      <bottom style="hair">
        <color indexed="64"/>
      </bottom>
      <diagonal/>
    </border>
    <border>
      <left style="thin">
        <color indexed="64"/>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bottom style="hair">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style="hair">
        <color indexed="64"/>
      </bottom>
      <diagonal/>
    </border>
    <border>
      <left style="medium">
        <color indexed="64"/>
      </left>
      <right/>
      <top/>
      <bottom/>
      <diagonal/>
    </border>
    <border>
      <left style="medium">
        <color indexed="64"/>
      </left>
      <right/>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hair">
        <color indexed="64"/>
      </top>
      <bottom style="thin">
        <color indexed="64"/>
      </bottom>
      <diagonal/>
    </border>
    <border>
      <left style="medium">
        <color indexed="64"/>
      </left>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style="thin">
        <color indexed="64"/>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top style="thin">
        <color indexed="64"/>
      </top>
      <bottom style="thin">
        <color indexed="8"/>
      </bottom>
      <diagonal/>
    </border>
    <border>
      <left style="thin">
        <color indexed="8"/>
      </left>
      <right style="hair">
        <color indexed="8"/>
      </right>
      <top style="thin">
        <color indexed="8"/>
      </top>
      <bottom style="thin">
        <color indexed="8"/>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thin">
        <color indexed="64"/>
      </right>
      <top/>
      <bottom/>
      <diagonal/>
    </border>
    <border>
      <left style="medium">
        <color indexed="8"/>
      </left>
      <right/>
      <top style="thin">
        <color indexed="8"/>
      </top>
      <bottom style="double">
        <color indexed="64"/>
      </bottom>
      <diagonal/>
    </border>
    <border>
      <left/>
      <right style="thin">
        <color indexed="8"/>
      </right>
      <top style="thin">
        <color indexed="8"/>
      </top>
      <bottom style="double">
        <color indexed="64"/>
      </bottom>
      <diagonal/>
    </border>
    <border>
      <left style="thin">
        <color indexed="64"/>
      </left>
      <right style="hair">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hair">
        <color indexed="64"/>
      </left>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8"/>
      </left>
      <right style="hair">
        <color indexed="8"/>
      </right>
      <top style="medium">
        <color indexed="64"/>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style="thin">
        <color indexed="8"/>
      </bottom>
      <diagonal/>
    </border>
    <border>
      <left style="thin">
        <color indexed="8"/>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style="thin">
        <color indexed="8"/>
      </bottom>
      <diagonal/>
    </border>
    <border>
      <left style="medium">
        <color indexed="64"/>
      </left>
      <right/>
      <top style="double">
        <color indexed="8"/>
      </top>
      <bottom style="medium">
        <color indexed="64"/>
      </bottom>
      <diagonal/>
    </border>
    <border>
      <left/>
      <right/>
      <top style="double">
        <color indexed="64"/>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8"/>
      </left>
      <right style="thin">
        <color indexed="64"/>
      </right>
      <top style="thin">
        <color indexed="64"/>
      </top>
      <bottom/>
      <diagonal/>
    </border>
    <border>
      <left style="medium">
        <color indexed="8"/>
      </left>
      <right style="thin">
        <color indexed="64"/>
      </right>
      <top/>
      <bottom/>
      <diagonal/>
    </border>
    <border>
      <left style="medium">
        <color indexed="8"/>
      </left>
      <right style="thin">
        <color indexed="64"/>
      </right>
      <top/>
      <bottom style="medium">
        <color indexed="64"/>
      </bottom>
      <diagonal/>
    </border>
    <border>
      <left style="medium">
        <color indexed="8"/>
      </left>
      <right style="thin">
        <color indexed="8"/>
      </right>
      <top style="thin">
        <color indexed="8"/>
      </top>
      <bottom/>
      <diagonal/>
    </border>
    <border>
      <left style="medium">
        <color indexed="8"/>
      </left>
      <right style="thin">
        <color indexed="64"/>
      </right>
      <top style="medium">
        <color indexed="64"/>
      </top>
      <bottom/>
      <diagonal/>
    </border>
    <border>
      <left style="medium">
        <color indexed="8"/>
      </left>
      <right style="thin">
        <color indexed="64"/>
      </right>
      <top/>
      <bottom style="thin">
        <color indexed="64"/>
      </bottom>
      <diagonal/>
    </border>
    <border>
      <left/>
      <right/>
      <top style="medium">
        <color indexed="64"/>
      </top>
      <bottom style="thin">
        <color indexed="8"/>
      </bottom>
      <diagonal/>
    </border>
    <border>
      <left style="medium">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style="hair">
        <color indexed="8"/>
      </left>
      <right/>
      <top style="medium">
        <color indexed="8"/>
      </top>
      <bottom style="thin">
        <color indexed="64"/>
      </bottom>
      <diagonal/>
    </border>
    <border>
      <left/>
      <right style="medium">
        <color indexed="8"/>
      </right>
      <top style="medium">
        <color indexed="8"/>
      </top>
      <bottom style="thin">
        <color indexed="64"/>
      </bottom>
      <diagonal/>
    </border>
    <border>
      <left/>
      <right/>
      <top style="thin">
        <color indexed="64"/>
      </top>
      <bottom style="thin">
        <color indexed="64"/>
      </bottom>
      <diagonal/>
    </border>
    <border>
      <left style="medium">
        <color indexed="8"/>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hair">
        <color indexed="8"/>
      </left>
      <right/>
      <top style="thin">
        <color indexed="8"/>
      </top>
      <bottom/>
      <diagonal/>
    </border>
    <border>
      <left/>
      <right style="hair">
        <color indexed="8"/>
      </right>
      <top style="thin">
        <color indexed="8"/>
      </top>
      <bottom/>
      <diagonal/>
    </border>
    <border>
      <left style="thin">
        <color indexed="8"/>
      </left>
      <right/>
      <top style="thin">
        <color indexed="64"/>
      </top>
      <bottom/>
      <diagonal/>
    </border>
    <border>
      <left/>
      <right style="hair">
        <color indexed="8"/>
      </right>
      <top style="thin">
        <color indexed="64"/>
      </top>
      <bottom/>
      <diagonal/>
    </border>
    <border>
      <left/>
      <right style="hair">
        <color indexed="8"/>
      </right>
      <top/>
      <bottom style="medium">
        <color indexed="8"/>
      </bottom>
      <diagonal/>
    </border>
    <border>
      <left style="hair">
        <color indexed="8"/>
      </left>
      <right/>
      <top/>
      <bottom style="medium">
        <color indexed="8"/>
      </bottom>
      <diagonal/>
    </border>
    <border>
      <left style="hair">
        <color indexed="8"/>
      </left>
      <right/>
      <top style="double">
        <color indexed="64"/>
      </top>
      <bottom style="medium">
        <color indexed="8"/>
      </bottom>
      <diagonal/>
    </border>
    <border>
      <left/>
      <right style="hair">
        <color indexed="8"/>
      </right>
      <top style="double">
        <color indexed="64"/>
      </top>
      <bottom style="medium">
        <color indexed="8"/>
      </bottom>
      <diagonal/>
    </border>
    <border>
      <left style="thin">
        <color indexed="64"/>
      </left>
      <right/>
      <top style="medium">
        <color indexed="8"/>
      </top>
      <bottom style="thin">
        <color indexed="64"/>
      </bottom>
      <diagonal/>
    </border>
    <border>
      <left/>
      <right style="hair">
        <color indexed="64"/>
      </right>
      <top style="medium">
        <color indexed="8"/>
      </top>
      <bottom style="thin">
        <color indexed="64"/>
      </bottom>
      <diagonal/>
    </border>
    <border>
      <left style="hair">
        <color indexed="64"/>
      </left>
      <right/>
      <top style="medium">
        <color indexed="8"/>
      </top>
      <bottom style="thin">
        <color indexed="8"/>
      </bottom>
      <diagonal/>
    </border>
    <border>
      <left/>
      <right/>
      <top style="medium">
        <color indexed="8"/>
      </top>
      <bottom style="thin">
        <color indexed="8"/>
      </bottom>
      <diagonal/>
    </border>
    <border>
      <left style="thin">
        <color indexed="8"/>
      </left>
      <right/>
      <top style="thin">
        <color indexed="8"/>
      </top>
      <bottom style="thin">
        <color indexed="64"/>
      </bottom>
      <diagonal/>
    </border>
    <border>
      <left style="thin">
        <color indexed="64"/>
      </left>
      <right style="hair">
        <color indexed="64"/>
      </right>
      <top style="medium">
        <color indexed="8"/>
      </top>
      <bottom/>
      <diagonal/>
    </border>
    <border>
      <left style="thin">
        <color indexed="64"/>
      </left>
      <right style="hair">
        <color indexed="64"/>
      </right>
      <top/>
      <bottom style="thin">
        <color indexed="64"/>
      </bottom>
      <diagonal/>
    </border>
    <border>
      <left style="hair">
        <color indexed="64"/>
      </left>
      <right/>
      <top style="medium">
        <color indexed="8"/>
      </top>
      <bottom/>
      <diagonal/>
    </border>
    <border>
      <left/>
      <right style="hair">
        <color indexed="64"/>
      </right>
      <top style="medium">
        <color indexed="8"/>
      </top>
      <bottom/>
      <diagonal/>
    </border>
    <border>
      <left style="hair">
        <color indexed="64"/>
      </left>
      <right style="hair">
        <color indexed="64"/>
      </right>
      <top style="medium">
        <color indexed="8"/>
      </top>
      <bottom/>
      <diagonal/>
    </border>
    <border>
      <left style="hair">
        <color indexed="64"/>
      </left>
      <right style="medium">
        <color indexed="8"/>
      </right>
      <top style="medium">
        <color indexed="8"/>
      </top>
      <bottom/>
      <diagonal/>
    </border>
    <border>
      <left style="hair">
        <color indexed="64"/>
      </left>
      <right style="hair">
        <color indexed="64"/>
      </right>
      <top/>
      <bottom style="thin">
        <color indexed="8"/>
      </bottom>
      <diagonal/>
    </border>
    <border>
      <left style="hair">
        <color indexed="64"/>
      </left>
      <right style="medium">
        <color indexed="8"/>
      </right>
      <top/>
      <bottom style="thin">
        <color indexed="8"/>
      </bottom>
      <diagonal/>
    </border>
    <border>
      <left style="hair">
        <color indexed="8"/>
      </left>
      <right/>
      <top style="thin">
        <color indexed="8"/>
      </top>
      <bottom style="thin">
        <color indexed="8"/>
      </bottom>
      <diagonal/>
    </border>
    <border>
      <left style="hair">
        <color indexed="64"/>
      </left>
      <right/>
      <top style="thin">
        <color indexed="64"/>
      </top>
      <bottom style="thin">
        <color indexed="8"/>
      </bottom>
      <diagonal/>
    </border>
    <border>
      <left/>
      <right style="hair">
        <color indexed="8"/>
      </right>
      <top style="thin">
        <color indexed="64"/>
      </top>
      <bottom style="thin">
        <color indexed="8"/>
      </bottom>
      <diagonal/>
    </border>
    <border>
      <left style="hair">
        <color indexed="8"/>
      </left>
      <right/>
      <top style="medium">
        <color indexed="8"/>
      </top>
      <bottom/>
      <diagonal/>
    </border>
    <border>
      <left style="hair">
        <color indexed="8"/>
      </left>
      <right/>
      <top/>
      <bottom style="thin">
        <color indexed="64"/>
      </bottom>
      <diagonal/>
    </border>
    <border>
      <left style="thin">
        <color indexed="64"/>
      </left>
      <right/>
      <top style="medium">
        <color indexed="8"/>
      </top>
      <bottom/>
      <diagonal/>
    </border>
    <border>
      <left style="hair">
        <color indexed="64"/>
      </left>
      <right/>
      <top style="thin">
        <color indexed="8"/>
      </top>
      <bottom style="thin">
        <color indexed="8"/>
      </bottom>
      <diagonal/>
    </border>
    <border>
      <left/>
      <right style="hair">
        <color indexed="8"/>
      </right>
      <top style="thin">
        <color indexed="8"/>
      </top>
      <bottom style="thin">
        <color indexed="8"/>
      </bottom>
      <diagonal/>
    </border>
    <border>
      <left style="hair">
        <color indexed="64"/>
      </left>
      <right/>
      <top style="thin">
        <color indexed="8"/>
      </top>
      <bottom style="double">
        <color indexed="64"/>
      </bottom>
      <diagonal/>
    </border>
    <border>
      <left/>
      <right style="hair">
        <color indexed="8"/>
      </right>
      <top style="thin">
        <color indexed="8"/>
      </top>
      <bottom style="double">
        <color indexed="64"/>
      </bottom>
      <diagonal/>
    </border>
    <border>
      <left/>
      <right/>
      <top style="thin">
        <color indexed="64"/>
      </top>
      <bottom style="double">
        <color indexed="64"/>
      </bottom>
      <diagonal/>
    </border>
    <border>
      <left style="hair">
        <color indexed="64"/>
      </left>
      <right/>
      <top style="double">
        <color indexed="64"/>
      </top>
      <bottom style="medium">
        <color indexed="8"/>
      </bottom>
      <diagonal/>
    </border>
    <border>
      <left/>
      <right style="hair">
        <color indexed="8"/>
      </right>
      <top/>
      <bottom style="thin">
        <color indexed="8"/>
      </bottom>
      <diagonal/>
    </border>
    <border>
      <left style="hair">
        <color indexed="8"/>
      </left>
      <right/>
      <top style="thin">
        <color indexed="8"/>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4">
    <xf numFmtId="0" fontId="0" fillId="0" borderId="0"/>
    <xf numFmtId="38" fontId="1" fillId="0" borderId="0" applyFont="0" applyFill="0" applyBorder="0" applyAlignment="0" applyProtection="0"/>
    <xf numFmtId="38" fontId="12"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xf numFmtId="0" fontId="15" fillId="0" borderId="0">
      <alignment vertical="center"/>
    </xf>
    <xf numFmtId="0" fontId="34" fillId="0" borderId="0">
      <alignment vertical="center"/>
    </xf>
    <xf numFmtId="0" fontId="34" fillId="0" borderId="0">
      <alignment vertical="center"/>
    </xf>
    <xf numFmtId="0" fontId="34" fillId="0" borderId="0">
      <alignment vertical="center"/>
    </xf>
    <xf numFmtId="0" fontId="4" fillId="0" borderId="0"/>
    <xf numFmtId="0" fontId="34" fillId="0" borderId="0">
      <alignment vertical="center"/>
    </xf>
    <xf numFmtId="0" fontId="4" fillId="0" borderId="0"/>
    <xf numFmtId="0" fontId="3" fillId="0" borderId="0"/>
    <xf numFmtId="0" fontId="3" fillId="0" borderId="0"/>
  </cellStyleXfs>
  <cellXfs count="886">
    <xf numFmtId="0" fontId="0" fillId="0" borderId="0" xfId="0"/>
    <xf numFmtId="3" fontId="6" fillId="0" borderId="0" xfId="12" applyNumberFormat="1" applyFont="1" applyBorder="1" applyAlignment="1">
      <alignment horizontal="center" vertical="center"/>
    </xf>
    <xf numFmtId="3" fontId="2" fillId="0" borderId="0" xfId="12" applyNumberFormat="1" applyFont="1" applyAlignment="1">
      <alignment vertical="center"/>
    </xf>
    <xf numFmtId="3" fontId="8" fillId="0" borderId="0" xfId="12" applyNumberFormat="1" applyFont="1" applyAlignment="1">
      <alignment vertical="center"/>
    </xf>
    <xf numFmtId="3" fontId="2" fillId="0" borderId="0" xfId="12" applyNumberFormat="1" applyFont="1" applyBorder="1" applyAlignment="1">
      <alignment vertical="center"/>
    </xf>
    <xf numFmtId="3" fontId="8" fillId="0" borderId="0" xfId="12" applyNumberFormat="1" applyFont="1" applyBorder="1" applyAlignment="1">
      <alignment vertical="center"/>
    </xf>
    <xf numFmtId="3" fontId="8" fillId="0" borderId="0" xfId="12" applyNumberFormat="1" applyFont="1" applyBorder="1" applyAlignment="1">
      <alignment horizontal="center" vertical="center"/>
    </xf>
    <xf numFmtId="0" fontId="2" fillId="0" borderId="0" xfId="12" applyFont="1" applyBorder="1" applyAlignment="1">
      <alignment horizontal="center" vertical="center"/>
    </xf>
    <xf numFmtId="3" fontId="8" fillId="0" borderId="0" xfId="12" applyNumberFormat="1" applyFont="1" applyBorder="1" applyAlignment="1">
      <alignment horizontal="distributed" vertical="center"/>
    </xf>
    <xf numFmtId="0" fontId="2" fillId="0" borderId="0" xfId="12" applyFont="1" applyBorder="1" applyAlignment="1">
      <alignment horizontal="distributed" vertical="center"/>
    </xf>
    <xf numFmtId="3" fontId="8" fillId="0" borderId="0" xfId="12" applyNumberFormat="1" applyFont="1" applyBorder="1" applyAlignment="1">
      <alignment horizontal="right" vertical="center"/>
    </xf>
    <xf numFmtId="0" fontId="2" fillId="0" borderId="0" xfId="12" applyFont="1" applyBorder="1" applyAlignment="1">
      <alignment vertical="center"/>
    </xf>
    <xf numFmtId="3" fontId="8" fillId="0" borderId="0" xfId="12" applyNumberFormat="1" applyFont="1" applyAlignment="1"/>
    <xf numFmtId="3" fontId="2" fillId="0" borderId="0" xfId="12" applyNumberFormat="1" applyFont="1" applyAlignment="1"/>
    <xf numFmtId="3" fontId="2" fillId="0" borderId="1" xfId="12" applyNumberFormat="1" applyFont="1" applyBorder="1" applyAlignment="1">
      <alignment horizontal="center" vertical="center"/>
    </xf>
    <xf numFmtId="3" fontId="2" fillId="0" borderId="1" xfId="12" applyNumberFormat="1" applyFont="1" applyBorder="1" applyAlignment="1">
      <alignment horizontal="left" vertical="center"/>
    </xf>
    <xf numFmtId="3" fontId="2" fillId="0" borderId="1" xfId="12" applyNumberFormat="1" applyFont="1" applyBorder="1" applyAlignment="1">
      <alignment vertical="center"/>
    </xf>
    <xf numFmtId="3" fontId="2" fillId="0" borderId="0" xfId="12" applyNumberFormat="1" applyFont="1" applyBorder="1" applyAlignment="1">
      <alignment horizontal="right" vertical="center"/>
    </xf>
    <xf numFmtId="3" fontId="2" fillId="0" borderId="0" xfId="12" applyNumberFormat="1" applyFont="1" applyBorder="1" applyAlignment="1">
      <alignment horizontal="center" vertical="center"/>
    </xf>
    <xf numFmtId="176" fontId="8" fillId="0" borderId="0" xfId="12" applyNumberFormat="1" applyFont="1" applyBorder="1" applyAlignment="1">
      <alignment vertical="center"/>
    </xf>
    <xf numFmtId="3" fontId="12" fillId="0" borderId="0" xfId="12" applyNumberFormat="1" applyFont="1" applyAlignment="1">
      <alignment vertical="center"/>
    </xf>
    <xf numFmtId="3" fontId="12" fillId="0" borderId="2" xfId="12" applyNumberFormat="1" applyFont="1" applyBorder="1" applyAlignment="1">
      <alignment horizontal="right" vertical="center"/>
    </xf>
    <xf numFmtId="3" fontId="13" fillId="0" borderId="2" xfId="12" applyNumberFormat="1" applyFont="1" applyBorder="1" applyAlignment="1">
      <alignment horizontal="center" vertical="center"/>
    </xf>
    <xf numFmtId="3" fontId="14" fillId="2" borderId="3" xfId="12" applyNumberFormat="1" applyFont="1" applyFill="1" applyBorder="1" applyAlignment="1">
      <alignment horizontal="center" vertical="center"/>
    </xf>
    <xf numFmtId="3" fontId="14" fillId="2" borderId="0" xfId="12" applyNumberFormat="1" applyFont="1" applyFill="1" applyBorder="1" applyAlignment="1">
      <alignment horizontal="center" vertical="center"/>
    </xf>
    <xf numFmtId="182" fontId="12" fillId="0" borderId="4" xfId="12" applyNumberFormat="1" applyFont="1" applyFill="1" applyBorder="1" applyAlignment="1">
      <alignment vertical="center"/>
    </xf>
    <xf numFmtId="182" fontId="12" fillId="0" borderId="5" xfId="12" applyNumberFormat="1" applyFont="1" applyFill="1" applyBorder="1" applyAlignment="1">
      <alignment vertical="center"/>
    </xf>
    <xf numFmtId="184" fontId="12" fillId="2" borderId="5" xfId="13" applyNumberFormat="1" applyFont="1" applyFill="1" applyBorder="1" applyAlignment="1">
      <alignment vertical="center"/>
    </xf>
    <xf numFmtId="3" fontId="14" fillId="2" borderId="6" xfId="12" applyNumberFormat="1" applyFont="1" applyFill="1" applyBorder="1" applyAlignment="1">
      <alignment horizontal="center" vertical="center"/>
    </xf>
    <xf numFmtId="3" fontId="14" fillId="2" borderId="7" xfId="12" applyNumberFormat="1" applyFont="1" applyFill="1" applyBorder="1" applyAlignment="1">
      <alignment horizontal="distributed" vertical="center"/>
    </xf>
    <xf numFmtId="3" fontId="14" fillId="2" borderId="8" xfId="12" applyNumberFormat="1" applyFont="1" applyFill="1" applyBorder="1" applyAlignment="1">
      <alignment horizontal="center" vertical="center"/>
    </xf>
    <xf numFmtId="3" fontId="14" fillId="2" borderId="9" xfId="12" applyNumberFormat="1" applyFont="1" applyFill="1" applyBorder="1" applyAlignment="1">
      <alignment horizontal="center" vertical="center"/>
    </xf>
    <xf numFmtId="3" fontId="14" fillId="2" borderId="10" xfId="12" applyNumberFormat="1" applyFont="1" applyFill="1" applyBorder="1" applyAlignment="1">
      <alignment horizontal="center" vertical="center"/>
    </xf>
    <xf numFmtId="184" fontId="12" fillId="2" borderId="11" xfId="13" applyNumberFormat="1" applyFont="1" applyFill="1" applyBorder="1" applyAlignment="1">
      <alignment vertical="center"/>
    </xf>
    <xf numFmtId="182" fontId="12" fillId="2" borderId="12" xfId="12" applyNumberFormat="1" applyFont="1" applyFill="1" applyBorder="1" applyAlignment="1">
      <alignment vertical="center"/>
    </xf>
    <xf numFmtId="182" fontId="12" fillId="2" borderId="13" xfId="12" applyNumberFormat="1" applyFont="1" applyFill="1" applyBorder="1" applyAlignment="1">
      <alignment vertical="center"/>
    </xf>
    <xf numFmtId="184" fontId="12" fillId="2" borderId="14" xfId="13" applyNumberFormat="1" applyFont="1" applyFill="1" applyBorder="1" applyAlignment="1">
      <alignment vertical="center"/>
    </xf>
    <xf numFmtId="3" fontId="12" fillId="0" borderId="15" xfId="12" applyNumberFormat="1" applyFont="1" applyBorder="1" applyAlignment="1">
      <alignment vertical="center"/>
    </xf>
    <xf numFmtId="3" fontId="12" fillId="0" borderId="0" xfId="12" applyNumberFormat="1" applyFont="1" applyBorder="1" applyAlignment="1">
      <alignment vertical="center"/>
    </xf>
    <xf numFmtId="3" fontId="14" fillId="2" borderId="16" xfId="12" applyNumberFormat="1" applyFont="1" applyFill="1" applyBorder="1" applyAlignment="1">
      <alignment horizontal="center" vertical="center"/>
    </xf>
    <xf numFmtId="3" fontId="14" fillId="2" borderId="0" xfId="12" applyNumberFormat="1" applyFont="1" applyFill="1" applyBorder="1" applyAlignment="1">
      <alignment vertical="center"/>
    </xf>
    <xf numFmtId="182" fontId="12" fillId="0" borderId="17" xfId="12" applyNumberFormat="1" applyFont="1" applyFill="1" applyBorder="1" applyAlignment="1">
      <alignment vertical="center"/>
    </xf>
    <xf numFmtId="182" fontId="12" fillId="0" borderId="18" xfId="12" applyNumberFormat="1" applyFont="1" applyFill="1" applyBorder="1" applyAlignment="1">
      <alignment vertical="center"/>
    </xf>
    <xf numFmtId="3" fontId="14" fillId="2" borderId="19" xfId="12" applyNumberFormat="1" applyFont="1" applyFill="1" applyBorder="1" applyAlignment="1">
      <alignment horizontal="center" vertical="center"/>
    </xf>
    <xf numFmtId="3" fontId="14" fillId="2" borderId="8" xfId="12" applyNumberFormat="1" applyFont="1" applyFill="1" applyBorder="1" applyAlignment="1">
      <alignment vertical="center"/>
    </xf>
    <xf numFmtId="182" fontId="12" fillId="0" borderId="20" xfId="12" applyNumberFormat="1" applyFont="1" applyFill="1" applyBorder="1" applyAlignment="1">
      <alignment vertical="center"/>
    </xf>
    <xf numFmtId="3" fontId="14" fillId="2" borderId="21" xfId="12" applyNumberFormat="1" applyFont="1" applyFill="1" applyBorder="1" applyAlignment="1">
      <alignment horizontal="center" vertical="center"/>
    </xf>
    <xf numFmtId="3" fontId="14" fillId="2" borderId="22" xfId="12" applyNumberFormat="1" applyFont="1" applyFill="1" applyBorder="1" applyAlignment="1">
      <alignment vertical="center"/>
    </xf>
    <xf numFmtId="182" fontId="12" fillId="0" borderId="23" xfId="12" applyNumberFormat="1" applyFont="1" applyFill="1" applyBorder="1" applyAlignment="1">
      <alignment vertical="center"/>
    </xf>
    <xf numFmtId="182" fontId="12" fillId="0" borderId="24" xfId="12" applyNumberFormat="1" applyFont="1" applyFill="1" applyBorder="1" applyAlignment="1">
      <alignment vertical="center"/>
    </xf>
    <xf numFmtId="182" fontId="12" fillId="2" borderId="25" xfId="12" applyNumberFormat="1" applyFont="1" applyFill="1" applyBorder="1" applyAlignment="1">
      <alignment vertical="center"/>
    </xf>
    <xf numFmtId="182" fontId="12" fillId="2" borderId="26" xfId="12" applyNumberFormat="1" applyFont="1" applyFill="1" applyBorder="1" applyAlignment="1">
      <alignment vertical="center"/>
    </xf>
    <xf numFmtId="3" fontId="7" fillId="0" borderId="0" xfId="12" applyNumberFormat="1" applyFont="1" applyAlignment="1">
      <alignment vertical="center"/>
    </xf>
    <xf numFmtId="3" fontId="10" fillId="0" borderId="0" xfId="12" applyNumberFormat="1" applyFont="1" applyAlignment="1">
      <alignment horizontal="left" vertical="center"/>
    </xf>
    <xf numFmtId="184" fontId="12" fillId="2" borderId="24" xfId="13" applyNumberFormat="1" applyFont="1" applyFill="1" applyBorder="1" applyAlignment="1">
      <alignment vertical="center"/>
    </xf>
    <xf numFmtId="3" fontId="14" fillId="2" borderId="27" xfId="12" applyNumberFormat="1" applyFont="1" applyFill="1" applyBorder="1" applyAlignment="1">
      <alignment horizontal="center" vertical="center"/>
    </xf>
    <xf numFmtId="3" fontId="14" fillId="2" borderId="28" xfId="12" applyNumberFormat="1" applyFont="1" applyFill="1" applyBorder="1" applyAlignment="1">
      <alignment vertical="center"/>
    </xf>
    <xf numFmtId="182" fontId="12" fillId="0" borderId="29" xfId="12" applyNumberFormat="1" applyFont="1" applyFill="1" applyBorder="1" applyAlignment="1">
      <alignment vertical="center"/>
    </xf>
    <xf numFmtId="182" fontId="12" fillId="0" borderId="11" xfId="12" applyNumberFormat="1" applyFont="1" applyFill="1" applyBorder="1" applyAlignment="1">
      <alignment vertical="center"/>
    </xf>
    <xf numFmtId="182" fontId="12" fillId="2" borderId="14" xfId="12" applyNumberFormat="1" applyFont="1" applyFill="1" applyBorder="1" applyAlignment="1">
      <alignment vertical="center"/>
    </xf>
    <xf numFmtId="184" fontId="12" fillId="2" borderId="30" xfId="13" applyNumberFormat="1" applyFont="1" applyFill="1" applyBorder="1" applyAlignment="1">
      <alignment vertical="center"/>
    </xf>
    <xf numFmtId="3" fontId="14" fillId="0" borderId="0" xfId="12" applyNumberFormat="1" applyFont="1" applyFill="1" applyBorder="1" applyAlignment="1">
      <alignment horizontal="center" vertical="center"/>
    </xf>
    <xf numFmtId="182" fontId="12" fillId="0" borderId="0" xfId="12" applyNumberFormat="1" applyFont="1" applyFill="1" applyBorder="1" applyAlignment="1">
      <alignment vertical="center"/>
    </xf>
    <xf numFmtId="184" fontId="12" fillId="0" borderId="0" xfId="13" applyNumberFormat="1" applyFont="1" applyFill="1" applyBorder="1" applyAlignment="1">
      <alignment vertical="center"/>
    </xf>
    <xf numFmtId="181" fontId="12" fillId="0" borderId="0" xfId="11" applyNumberFormat="1" applyFont="1" applyFill="1" applyBorder="1" applyAlignment="1">
      <alignment vertical="center"/>
    </xf>
    <xf numFmtId="3" fontId="8" fillId="0" borderId="0" xfId="12" applyNumberFormat="1" applyFont="1" applyFill="1" applyBorder="1" applyAlignment="1">
      <alignment vertical="center"/>
    </xf>
    <xf numFmtId="184" fontId="12" fillId="2" borderId="13" xfId="13" applyNumberFormat="1" applyFont="1" applyFill="1" applyBorder="1" applyAlignment="1">
      <alignment vertical="center"/>
    </xf>
    <xf numFmtId="182" fontId="12" fillId="2" borderId="31" xfId="12" applyNumberFormat="1" applyFont="1" applyFill="1" applyBorder="1" applyAlignment="1">
      <alignment vertical="center"/>
    </xf>
    <xf numFmtId="182" fontId="12" fillId="2" borderId="32" xfId="12" applyNumberFormat="1" applyFont="1" applyFill="1" applyBorder="1" applyAlignment="1">
      <alignment vertical="center"/>
    </xf>
    <xf numFmtId="184" fontId="12" fillId="2" borderId="33" xfId="13" applyNumberFormat="1" applyFont="1" applyFill="1" applyBorder="1" applyAlignment="1">
      <alignment vertical="center"/>
    </xf>
    <xf numFmtId="182" fontId="12" fillId="0" borderId="34" xfId="12" applyNumberFormat="1" applyFont="1" applyFill="1" applyBorder="1" applyAlignment="1">
      <alignment vertical="center"/>
    </xf>
    <xf numFmtId="3" fontId="14" fillId="2" borderId="35" xfId="12" applyNumberFormat="1" applyFont="1" applyFill="1" applyBorder="1" applyAlignment="1">
      <alignment vertical="center"/>
    </xf>
    <xf numFmtId="3" fontId="14" fillId="2" borderId="36" xfId="12" applyNumberFormat="1" applyFont="1" applyFill="1" applyBorder="1" applyAlignment="1">
      <alignment vertical="center"/>
    </xf>
    <xf numFmtId="184" fontId="12" fillId="2" borderId="37" xfId="13" applyNumberFormat="1" applyFont="1" applyFill="1" applyBorder="1" applyAlignment="1">
      <alignment vertical="center"/>
    </xf>
    <xf numFmtId="3" fontId="14" fillId="2" borderId="38" xfId="12" applyNumberFormat="1" applyFont="1" applyFill="1" applyBorder="1" applyAlignment="1">
      <alignment vertical="center"/>
    </xf>
    <xf numFmtId="3" fontId="14" fillId="2" borderId="39" xfId="12" applyNumberFormat="1" applyFont="1" applyFill="1" applyBorder="1" applyAlignment="1">
      <alignment horizontal="center" vertical="center"/>
    </xf>
    <xf numFmtId="182" fontId="12" fillId="0" borderId="40" xfId="12" applyNumberFormat="1" applyFont="1" applyFill="1" applyBorder="1" applyAlignment="1">
      <alignment vertical="center"/>
    </xf>
    <xf numFmtId="182" fontId="12" fillId="0" borderId="41" xfId="12" applyNumberFormat="1" applyFont="1" applyFill="1" applyBorder="1" applyAlignment="1">
      <alignment vertical="center"/>
    </xf>
    <xf numFmtId="184" fontId="12" fillId="2" borderId="41" xfId="13" applyNumberFormat="1" applyFont="1" applyFill="1" applyBorder="1" applyAlignment="1">
      <alignment vertical="center"/>
    </xf>
    <xf numFmtId="182" fontId="12" fillId="2" borderId="42" xfId="12" applyNumberFormat="1" applyFont="1" applyFill="1" applyBorder="1" applyAlignment="1">
      <alignment vertical="center"/>
    </xf>
    <xf numFmtId="3" fontId="14" fillId="2" borderId="43" xfId="12" applyNumberFormat="1" applyFont="1" applyFill="1" applyBorder="1" applyAlignment="1">
      <alignment horizontal="center" vertical="center"/>
    </xf>
    <xf numFmtId="182" fontId="12" fillId="0" borderId="44" xfId="12" applyNumberFormat="1" applyFont="1" applyFill="1" applyBorder="1" applyAlignment="1">
      <alignment vertical="center"/>
    </xf>
    <xf numFmtId="182" fontId="12" fillId="0" borderId="45" xfId="12" applyNumberFormat="1" applyFont="1" applyFill="1" applyBorder="1" applyAlignment="1">
      <alignment vertical="center"/>
    </xf>
    <xf numFmtId="184" fontId="12" fillId="2" borderId="45" xfId="13" applyNumberFormat="1" applyFont="1" applyFill="1" applyBorder="1" applyAlignment="1">
      <alignment vertical="center"/>
    </xf>
    <xf numFmtId="3" fontId="14" fillId="2" borderId="46" xfId="12" applyNumberFormat="1" applyFont="1" applyFill="1" applyBorder="1" applyAlignment="1">
      <alignment vertical="center"/>
    </xf>
    <xf numFmtId="182" fontId="12" fillId="0" borderId="47" xfId="12" applyNumberFormat="1" applyFont="1" applyFill="1" applyBorder="1" applyAlignment="1">
      <alignment vertical="center"/>
    </xf>
    <xf numFmtId="182" fontId="12" fillId="0" borderId="48" xfId="12" applyNumberFormat="1" applyFont="1" applyFill="1" applyBorder="1" applyAlignment="1">
      <alignment vertical="center"/>
    </xf>
    <xf numFmtId="184" fontId="12" fillId="2" borderId="49" xfId="13" applyNumberFormat="1" applyFont="1" applyFill="1" applyBorder="1" applyAlignment="1">
      <alignment vertical="center"/>
    </xf>
    <xf numFmtId="3" fontId="14" fillId="2" borderId="50" xfId="12" applyNumberFormat="1" applyFont="1" applyFill="1" applyBorder="1" applyAlignment="1">
      <alignment vertical="center"/>
    </xf>
    <xf numFmtId="182" fontId="12" fillId="0" borderId="51" xfId="12" applyNumberFormat="1" applyFont="1" applyFill="1" applyBorder="1" applyAlignment="1">
      <alignment vertical="center"/>
    </xf>
    <xf numFmtId="3" fontId="14" fillId="2" borderId="39" xfId="12" applyNumberFormat="1" applyFont="1" applyFill="1" applyBorder="1" applyAlignment="1">
      <alignment vertical="center"/>
    </xf>
    <xf numFmtId="182" fontId="12" fillId="2" borderId="52" xfId="12" applyNumberFormat="1" applyFont="1" applyFill="1" applyBorder="1" applyAlignment="1">
      <alignment vertical="center"/>
    </xf>
    <xf numFmtId="185" fontId="12" fillId="0" borderId="18" xfId="12" applyNumberFormat="1" applyFont="1" applyFill="1" applyBorder="1" applyAlignment="1">
      <alignment vertical="center"/>
    </xf>
    <xf numFmtId="185" fontId="12" fillId="0" borderId="5" xfId="12" applyNumberFormat="1" applyFont="1" applyFill="1" applyBorder="1" applyAlignment="1">
      <alignment vertical="center"/>
    </xf>
    <xf numFmtId="183" fontId="12" fillId="2" borderId="33" xfId="13" applyNumberFormat="1" applyFont="1" applyFill="1" applyBorder="1" applyAlignment="1">
      <alignment vertical="center"/>
    </xf>
    <xf numFmtId="183" fontId="12" fillId="0" borderId="5" xfId="13" applyNumberFormat="1" applyFont="1" applyFill="1" applyBorder="1" applyAlignment="1">
      <alignment vertical="center"/>
    </xf>
    <xf numFmtId="3" fontId="14" fillId="2" borderId="53" xfId="12" applyNumberFormat="1" applyFont="1" applyFill="1" applyBorder="1" applyAlignment="1">
      <alignment horizontal="distributed" vertical="center" justifyLastLine="1"/>
    </xf>
    <xf numFmtId="3" fontId="14" fillId="2" borderId="54" xfId="12" applyNumberFormat="1" applyFont="1" applyFill="1" applyBorder="1" applyAlignment="1">
      <alignment horizontal="distributed" vertical="center" justifyLastLine="1"/>
    </xf>
    <xf numFmtId="183" fontId="12" fillId="0" borderId="55" xfId="13" applyNumberFormat="1" applyFont="1" applyFill="1" applyBorder="1" applyAlignment="1">
      <alignment vertical="center"/>
    </xf>
    <xf numFmtId="3" fontId="14" fillId="2" borderId="56" xfId="12" applyNumberFormat="1" applyFont="1" applyFill="1" applyBorder="1" applyAlignment="1">
      <alignment vertical="center"/>
    </xf>
    <xf numFmtId="3" fontId="14" fillId="2" borderId="57" xfId="12" applyNumberFormat="1" applyFont="1" applyFill="1" applyBorder="1" applyAlignment="1">
      <alignment vertical="center"/>
    </xf>
    <xf numFmtId="185" fontId="12" fillId="2" borderId="33" xfId="12" applyNumberFormat="1" applyFont="1" applyFill="1" applyBorder="1" applyAlignment="1">
      <alignment vertical="center"/>
    </xf>
    <xf numFmtId="183" fontId="12" fillId="2" borderId="58" xfId="11" applyNumberFormat="1" applyFont="1" applyFill="1" applyBorder="1" applyAlignment="1">
      <alignment vertical="center"/>
    </xf>
    <xf numFmtId="3" fontId="14" fillId="2" borderId="1" xfId="12" applyNumberFormat="1" applyFont="1" applyFill="1" applyBorder="1" applyAlignment="1">
      <alignment horizontal="center" vertical="center"/>
    </xf>
    <xf numFmtId="3" fontId="14" fillId="2" borderId="59" xfId="12" applyNumberFormat="1" applyFont="1" applyFill="1" applyBorder="1" applyAlignment="1">
      <alignment horizontal="center" vertical="center"/>
    </xf>
    <xf numFmtId="3" fontId="14" fillId="2" borderId="60" xfId="12" applyNumberFormat="1" applyFont="1" applyFill="1" applyBorder="1" applyAlignment="1">
      <alignment vertical="center"/>
    </xf>
    <xf numFmtId="185" fontId="12" fillId="0" borderId="61" xfId="12" applyNumberFormat="1" applyFont="1" applyFill="1" applyBorder="1" applyAlignment="1">
      <alignment vertical="center"/>
    </xf>
    <xf numFmtId="185" fontId="12" fillId="0" borderId="62" xfId="12" applyNumberFormat="1" applyFont="1" applyFill="1" applyBorder="1" applyAlignment="1">
      <alignment vertical="center"/>
    </xf>
    <xf numFmtId="185" fontId="12" fillId="0" borderId="34" xfId="12" applyNumberFormat="1" applyFont="1" applyFill="1" applyBorder="1" applyAlignment="1">
      <alignment vertical="center"/>
    </xf>
    <xf numFmtId="182" fontId="12" fillId="2" borderId="33" xfId="12" applyNumberFormat="1" applyFont="1" applyFill="1" applyBorder="1" applyAlignment="1">
      <alignment vertical="center"/>
    </xf>
    <xf numFmtId="182" fontId="12" fillId="0" borderId="63" xfId="12" applyNumberFormat="1" applyFont="1" applyFill="1" applyBorder="1" applyAlignment="1">
      <alignment vertical="center"/>
    </xf>
    <xf numFmtId="182" fontId="12" fillId="2" borderId="64" xfId="12" applyNumberFormat="1" applyFont="1" applyFill="1" applyBorder="1" applyAlignment="1">
      <alignment vertical="center"/>
    </xf>
    <xf numFmtId="182" fontId="12" fillId="0" borderId="65" xfId="12" applyNumberFormat="1" applyFont="1" applyFill="1" applyBorder="1" applyAlignment="1">
      <alignment vertical="center"/>
    </xf>
    <xf numFmtId="0" fontId="17" fillId="0" borderId="0" xfId="0" applyFont="1"/>
    <xf numFmtId="3" fontId="14" fillId="2" borderId="66" xfId="12" applyNumberFormat="1" applyFont="1" applyFill="1" applyBorder="1" applyAlignment="1">
      <alignment horizontal="center" vertical="center" justifyLastLine="1"/>
    </xf>
    <xf numFmtId="3" fontId="14" fillId="2" borderId="48" xfId="12" applyNumberFormat="1" applyFont="1" applyFill="1" applyBorder="1" applyAlignment="1">
      <alignment horizontal="center" vertical="center" justifyLastLine="1"/>
    </xf>
    <xf numFmtId="3" fontId="14" fillId="2" borderId="67" xfId="12" applyNumberFormat="1" applyFont="1" applyFill="1" applyBorder="1" applyAlignment="1">
      <alignment horizontal="center" vertical="center" justifyLastLine="1"/>
    </xf>
    <xf numFmtId="0" fontId="0" fillId="0" borderId="0" xfId="0" applyAlignment="1">
      <alignment horizontal="right"/>
    </xf>
    <xf numFmtId="0" fontId="0" fillId="0" borderId="68" xfId="0" applyBorder="1" applyAlignment="1">
      <alignment horizontal="center" vertical="center"/>
    </xf>
    <xf numFmtId="0" fontId="0" fillId="0" borderId="69" xfId="0" applyBorder="1" applyAlignment="1">
      <alignment horizontal="center" vertical="center"/>
    </xf>
    <xf numFmtId="0" fontId="18" fillId="0" borderId="0" xfId="0" applyFont="1"/>
    <xf numFmtId="3" fontId="14" fillId="2" borderId="70" xfId="12" applyNumberFormat="1" applyFont="1" applyFill="1" applyBorder="1" applyAlignment="1">
      <alignment vertical="center"/>
    </xf>
    <xf numFmtId="3" fontId="14" fillId="2" borderId="71" xfId="12" applyNumberFormat="1" applyFont="1" applyFill="1" applyBorder="1" applyAlignment="1">
      <alignment vertical="center"/>
    </xf>
    <xf numFmtId="3" fontId="14" fillId="2" borderId="72" xfId="12" applyNumberFormat="1" applyFont="1" applyFill="1" applyBorder="1" applyAlignment="1">
      <alignment vertical="center"/>
    </xf>
    <xf numFmtId="182" fontId="12" fillId="2" borderId="73" xfId="12" applyNumberFormat="1" applyFont="1" applyFill="1" applyBorder="1" applyAlignment="1">
      <alignment vertical="center"/>
    </xf>
    <xf numFmtId="184" fontId="12" fillId="2" borderId="55" xfId="13" applyNumberFormat="1" applyFont="1" applyFill="1" applyBorder="1" applyAlignment="1">
      <alignment vertical="center"/>
    </xf>
    <xf numFmtId="184" fontId="12" fillId="2" borderId="74" xfId="13" applyNumberFormat="1" applyFont="1" applyFill="1" applyBorder="1" applyAlignment="1">
      <alignment vertical="center"/>
    </xf>
    <xf numFmtId="184" fontId="12" fillId="2" borderId="75" xfId="13" applyNumberFormat="1" applyFont="1" applyFill="1" applyBorder="1" applyAlignment="1">
      <alignment vertical="center"/>
    </xf>
    <xf numFmtId="181" fontId="12" fillId="2" borderId="76" xfId="11" applyNumberFormat="1" applyFont="1" applyFill="1" applyBorder="1" applyAlignment="1">
      <alignment vertical="center"/>
    </xf>
    <xf numFmtId="184" fontId="12" fillId="2" borderId="77" xfId="13" applyNumberFormat="1" applyFont="1" applyFill="1" applyBorder="1" applyAlignment="1">
      <alignment vertical="center"/>
    </xf>
    <xf numFmtId="184" fontId="12" fillId="2" borderId="78" xfId="13" applyNumberFormat="1" applyFont="1" applyFill="1" applyBorder="1" applyAlignment="1">
      <alignment vertical="center"/>
    </xf>
    <xf numFmtId="3" fontId="14" fillId="2" borderId="79" xfId="12" applyNumberFormat="1" applyFont="1" applyFill="1" applyBorder="1" applyAlignment="1">
      <alignment horizontal="center" vertical="distributed" textRotation="255" justifyLastLine="1"/>
    </xf>
    <xf numFmtId="3" fontId="14" fillId="2" borderId="80" xfId="12" applyNumberFormat="1" applyFont="1" applyFill="1" applyBorder="1" applyAlignment="1">
      <alignment horizontal="center" vertical="center"/>
    </xf>
    <xf numFmtId="181" fontId="12" fillId="2" borderId="81" xfId="11" applyNumberFormat="1" applyFont="1" applyFill="1" applyBorder="1" applyAlignment="1">
      <alignment vertical="center"/>
    </xf>
    <xf numFmtId="181" fontId="12" fillId="2" borderId="58" xfId="11" applyNumberFormat="1" applyFont="1" applyFill="1" applyBorder="1" applyAlignment="1">
      <alignment vertical="center"/>
    </xf>
    <xf numFmtId="3" fontId="14" fillId="2" borderId="66" xfId="12" applyNumberFormat="1" applyFont="1" applyFill="1" applyBorder="1" applyAlignment="1">
      <alignment horizontal="center" vertical="center"/>
    </xf>
    <xf numFmtId="3" fontId="16" fillId="2" borderId="82" xfId="12" applyNumberFormat="1" applyFont="1" applyFill="1" applyBorder="1" applyAlignment="1">
      <alignment horizontal="center" vertical="center" justifyLastLine="1"/>
    </xf>
    <xf numFmtId="3" fontId="14" fillId="2" borderId="83" xfId="12" applyNumberFormat="1" applyFont="1" applyFill="1" applyBorder="1" applyAlignment="1">
      <alignment horizontal="center" vertical="center" justifyLastLine="1"/>
    </xf>
    <xf numFmtId="3" fontId="14" fillId="2" borderId="82" xfId="12" applyNumberFormat="1" applyFont="1" applyFill="1" applyBorder="1" applyAlignment="1">
      <alignment horizontal="center" vertical="center" justifyLastLine="1"/>
    </xf>
    <xf numFmtId="3" fontId="14" fillId="2" borderId="84" xfId="12" applyNumberFormat="1" applyFont="1" applyFill="1" applyBorder="1" applyAlignment="1">
      <alignment horizontal="center" vertical="center"/>
    </xf>
    <xf numFmtId="0" fontId="10" fillId="0" borderId="0" xfId="0" applyFont="1" applyAlignment="1">
      <alignment vertical="center"/>
    </xf>
    <xf numFmtId="3" fontId="13" fillId="0" borderId="0" xfId="12" applyNumberFormat="1" applyFont="1" applyBorder="1" applyAlignment="1">
      <alignment horizontal="center" vertical="center"/>
    </xf>
    <xf numFmtId="184" fontId="12" fillId="2" borderId="85" xfId="13" applyNumberFormat="1" applyFont="1" applyFill="1" applyBorder="1" applyAlignment="1">
      <alignment vertical="center"/>
    </xf>
    <xf numFmtId="184" fontId="12" fillId="2" borderId="86" xfId="13" applyNumberFormat="1" applyFont="1" applyFill="1" applyBorder="1" applyAlignment="1">
      <alignment vertical="center"/>
    </xf>
    <xf numFmtId="184" fontId="12" fillId="2" borderId="26" xfId="13" applyNumberFormat="1" applyFont="1" applyFill="1" applyBorder="1" applyAlignment="1">
      <alignment vertical="center"/>
    </xf>
    <xf numFmtId="181" fontId="12" fillId="2" borderId="87" xfId="11" applyNumberFormat="1" applyFont="1" applyFill="1" applyBorder="1" applyAlignment="1">
      <alignment vertical="center"/>
    </xf>
    <xf numFmtId="184" fontId="12" fillId="2" borderId="88" xfId="13" applyNumberFormat="1" applyFont="1" applyFill="1" applyBorder="1" applyAlignment="1">
      <alignment vertical="center"/>
    </xf>
    <xf numFmtId="184" fontId="12" fillId="2" borderId="32" xfId="13" applyNumberFormat="1" applyFont="1" applyFill="1" applyBorder="1" applyAlignment="1">
      <alignment vertical="center"/>
    </xf>
    <xf numFmtId="181" fontId="12" fillId="2" borderId="89" xfId="11" applyNumberFormat="1" applyFont="1" applyFill="1" applyBorder="1" applyAlignment="1">
      <alignment vertical="center"/>
    </xf>
    <xf numFmtId="3" fontId="10" fillId="0" borderId="0" xfId="12" applyNumberFormat="1" applyFont="1" applyAlignment="1">
      <alignment vertical="center"/>
    </xf>
    <xf numFmtId="185" fontId="12" fillId="0" borderId="0" xfId="12" applyNumberFormat="1" applyFont="1" applyFill="1" applyBorder="1" applyAlignment="1">
      <alignment vertical="center"/>
    </xf>
    <xf numFmtId="0" fontId="15" fillId="0" borderId="0" xfId="5">
      <alignment vertical="center"/>
    </xf>
    <xf numFmtId="0" fontId="15" fillId="0" borderId="90" xfId="5" applyBorder="1">
      <alignment vertical="center"/>
    </xf>
    <xf numFmtId="0" fontId="15" fillId="0" borderId="91" xfId="5" applyBorder="1">
      <alignment vertical="center"/>
    </xf>
    <xf numFmtId="0" fontId="15" fillId="0" borderId="92" xfId="5" applyBorder="1">
      <alignment vertical="center"/>
    </xf>
    <xf numFmtId="0" fontId="15" fillId="0" borderId="93" xfId="5" applyBorder="1">
      <alignment vertical="center"/>
    </xf>
    <xf numFmtId="0" fontId="22" fillId="0" borderId="0" xfId="5" applyFont="1" applyAlignment="1">
      <alignment horizontal="center" vertical="center"/>
    </xf>
    <xf numFmtId="0" fontId="15" fillId="0" borderId="0" xfId="5" applyBorder="1">
      <alignment vertical="center"/>
    </xf>
    <xf numFmtId="0" fontId="22" fillId="0" borderId="94" xfId="5" applyFont="1" applyBorder="1" applyAlignment="1">
      <alignment horizontal="center" vertical="center"/>
    </xf>
    <xf numFmtId="0" fontId="15" fillId="0" borderId="94" xfId="5" applyBorder="1">
      <alignment vertical="center"/>
    </xf>
    <xf numFmtId="0" fontId="0" fillId="0" borderId="95" xfId="0" applyBorder="1"/>
    <xf numFmtId="0" fontId="0" fillId="0" borderId="96" xfId="0" applyBorder="1"/>
    <xf numFmtId="0" fontId="0" fillId="0" borderId="97" xfId="0" applyBorder="1"/>
    <xf numFmtId="3" fontId="14" fillId="0" borderId="0" xfId="12" applyNumberFormat="1" applyFont="1" applyFill="1" applyBorder="1" applyAlignment="1">
      <alignment horizontal="distributed" vertical="center"/>
    </xf>
    <xf numFmtId="3" fontId="14" fillId="0" borderId="0" xfId="12" applyNumberFormat="1" applyFont="1" applyFill="1" applyBorder="1" applyAlignment="1">
      <alignment vertical="center"/>
    </xf>
    <xf numFmtId="183" fontId="12" fillId="0" borderId="0" xfId="13" applyNumberFormat="1" applyFont="1" applyFill="1" applyBorder="1" applyAlignment="1">
      <alignment vertical="center"/>
    </xf>
    <xf numFmtId="183" fontId="12" fillId="0" borderId="0" xfId="11" applyNumberFormat="1" applyFont="1" applyFill="1" applyBorder="1" applyAlignment="1">
      <alignment vertical="center"/>
    </xf>
    <xf numFmtId="3" fontId="16" fillId="3" borderId="98" xfId="12" applyNumberFormat="1" applyFont="1" applyFill="1" applyBorder="1" applyAlignment="1">
      <alignment horizontal="distributed" vertical="center" justifyLastLine="1"/>
    </xf>
    <xf numFmtId="183" fontId="12" fillId="4" borderId="55" xfId="13" applyNumberFormat="1" applyFont="1" applyFill="1" applyBorder="1" applyAlignment="1">
      <alignment vertical="center"/>
    </xf>
    <xf numFmtId="184" fontId="12" fillId="4" borderId="55" xfId="13" applyNumberFormat="1" applyFont="1" applyFill="1" applyBorder="1" applyAlignment="1">
      <alignment vertical="center"/>
    </xf>
    <xf numFmtId="184" fontId="12" fillId="4" borderId="99" xfId="13" applyNumberFormat="1" applyFont="1" applyFill="1" applyBorder="1" applyAlignment="1">
      <alignment vertical="center"/>
    </xf>
    <xf numFmtId="182" fontId="35" fillId="0" borderId="18" xfId="12" applyNumberFormat="1" applyFont="1" applyFill="1" applyBorder="1" applyAlignment="1">
      <alignment vertical="center"/>
    </xf>
    <xf numFmtId="3" fontId="14" fillId="2" borderId="100" xfId="12" applyNumberFormat="1" applyFont="1" applyFill="1" applyBorder="1" applyAlignment="1">
      <alignment vertical="center"/>
    </xf>
    <xf numFmtId="3" fontId="12" fillId="0" borderId="2" xfId="12" applyNumberFormat="1" applyFont="1" applyFill="1" applyBorder="1" applyAlignment="1">
      <alignment horizontal="right" vertical="center"/>
    </xf>
    <xf numFmtId="3" fontId="12" fillId="0" borderId="0" xfId="12" applyNumberFormat="1" applyFont="1" applyFill="1" applyAlignment="1">
      <alignment vertical="center"/>
    </xf>
    <xf numFmtId="179" fontId="23" fillId="0" borderId="0" xfId="0" applyNumberFormat="1" applyFont="1" applyAlignment="1">
      <alignment horizontal="center" vertical="center"/>
    </xf>
    <xf numFmtId="179" fontId="23" fillId="0" borderId="0" xfId="0" applyNumberFormat="1" applyFont="1" applyAlignment="1">
      <alignment vertical="center"/>
    </xf>
    <xf numFmtId="179" fontId="23" fillId="0" borderId="101" xfId="0" applyNumberFormat="1" applyFont="1" applyBorder="1" applyAlignment="1">
      <alignment vertical="center"/>
    </xf>
    <xf numFmtId="179" fontId="23" fillId="0" borderId="102" xfId="0" applyNumberFormat="1" applyFont="1" applyBorder="1" applyAlignment="1">
      <alignment vertical="center"/>
    </xf>
    <xf numFmtId="179" fontId="23" fillId="0" borderId="103" xfId="0" applyNumberFormat="1" applyFont="1" applyBorder="1" applyAlignment="1">
      <alignment vertical="center"/>
    </xf>
    <xf numFmtId="179" fontId="23" fillId="0" borderId="104" xfId="0" applyNumberFormat="1" applyFont="1" applyBorder="1" applyAlignment="1">
      <alignment vertical="center"/>
    </xf>
    <xf numFmtId="179" fontId="23" fillId="0" borderId="105" xfId="0" applyNumberFormat="1" applyFont="1" applyBorder="1" applyAlignment="1">
      <alignment vertical="center"/>
    </xf>
    <xf numFmtId="179" fontId="23" fillId="0" borderId="106" xfId="0" applyNumberFormat="1" applyFont="1" applyBorder="1" applyAlignment="1">
      <alignment vertical="center"/>
    </xf>
    <xf numFmtId="179" fontId="23" fillId="0" borderId="107" xfId="0" applyNumberFormat="1" applyFont="1" applyBorder="1" applyAlignment="1">
      <alignment vertical="center"/>
    </xf>
    <xf numFmtId="179" fontId="23" fillId="0" borderId="0" xfId="0" applyNumberFormat="1" applyFont="1" applyAlignment="1">
      <alignment horizontal="distributed" vertical="center"/>
    </xf>
    <xf numFmtId="179" fontId="8" fillId="0" borderId="105" xfId="0" applyNumberFormat="1" applyFont="1" applyBorder="1" applyAlignment="1">
      <alignment vertical="center"/>
    </xf>
    <xf numFmtId="179" fontId="8" fillId="0" borderId="108" xfId="0" applyNumberFormat="1" applyFont="1" applyBorder="1" applyAlignment="1">
      <alignment vertical="center"/>
    </xf>
    <xf numFmtId="179" fontId="8" fillId="0" borderId="101" xfId="0" applyNumberFormat="1" applyFont="1" applyBorder="1" applyAlignment="1">
      <alignment vertical="center"/>
    </xf>
    <xf numFmtId="179" fontId="8" fillId="0" borderId="104" xfId="0" applyNumberFormat="1" applyFont="1" applyBorder="1" applyAlignment="1">
      <alignment vertical="center"/>
    </xf>
    <xf numFmtId="179" fontId="23" fillId="0" borderId="0" xfId="0" applyNumberFormat="1" applyFont="1" applyFill="1" applyAlignment="1">
      <alignment vertical="center"/>
    </xf>
    <xf numFmtId="179" fontId="8" fillId="0" borderId="103" xfId="0" applyNumberFormat="1" applyFont="1" applyBorder="1" applyAlignment="1">
      <alignment vertical="center"/>
    </xf>
    <xf numFmtId="179" fontId="8" fillId="0" borderId="102" xfId="0" applyNumberFormat="1" applyFont="1" applyBorder="1" applyAlignment="1">
      <alignment vertical="center"/>
    </xf>
    <xf numFmtId="179" fontId="8" fillId="0" borderId="107" xfId="0" applyNumberFormat="1" applyFont="1" applyBorder="1" applyAlignment="1">
      <alignment vertical="center"/>
    </xf>
    <xf numFmtId="179" fontId="8" fillId="0" borderId="109" xfId="0" applyNumberFormat="1" applyFont="1" applyBorder="1" applyAlignment="1">
      <alignment vertical="center"/>
    </xf>
    <xf numFmtId="179" fontId="8" fillId="0" borderId="110" xfId="0" applyNumberFormat="1" applyFont="1" applyBorder="1" applyAlignment="1">
      <alignment vertical="center"/>
    </xf>
    <xf numFmtId="179" fontId="23" fillId="0" borderId="111" xfId="0" applyNumberFormat="1" applyFont="1" applyBorder="1" applyAlignment="1">
      <alignment vertical="center"/>
    </xf>
    <xf numFmtId="179" fontId="23" fillId="0" borderId="112" xfId="0" applyNumberFormat="1" applyFont="1" applyBorder="1" applyAlignment="1">
      <alignment vertical="center"/>
    </xf>
    <xf numFmtId="179" fontId="23" fillId="0" borderId="0" xfId="0" applyNumberFormat="1" applyFont="1" applyFill="1" applyAlignment="1">
      <alignment horizontal="center" vertical="center"/>
    </xf>
    <xf numFmtId="180" fontId="23" fillId="0" borderId="110" xfId="0" applyNumberFormat="1" applyFont="1" applyBorder="1" applyAlignment="1">
      <alignment vertical="center" shrinkToFit="1"/>
    </xf>
    <xf numFmtId="179" fontId="23" fillId="0" borderId="113" xfId="0" applyNumberFormat="1" applyFont="1" applyBorder="1" applyAlignment="1">
      <alignment vertical="center"/>
    </xf>
    <xf numFmtId="0" fontId="2" fillId="0" borderId="114" xfId="0" applyFont="1" applyBorder="1" applyAlignment="1">
      <alignment horizontal="center" vertical="center"/>
    </xf>
    <xf numFmtId="0" fontId="0" fillId="0" borderId="115" xfId="0" applyBorder="1" applyAlignment="1">
      <alignment vertical="center"/>
    </xf>
    <xf numFmtId="0" fontId="0" fillId="0" borderId="116" xfId="0" applyBorder="1" applyAlignment="1">
      <alignment vertical="center"/>
    </xf>
    <xf numFmtId="0" fontId="2" fillId="0" borderId="117" xfId="0" applyFont="1" applyBorder="1" applyAlignment="1">
      <alignment horizontal="distributed" vertical="center"/>
    </xf>
    <xf numFmtId="0" fontId="2" fillId="0" borderId="68" xfId="0" applyFont="1" applyBorder="1" applyAlignment="1">
      <alignment vertical="center"/>
    </xf>
    <xf numFmtId="0" fontId="2" fillId="0" borderId="43" xfId="0" applyFont="1" applyBorder="1" applyAlignment="1">
      <alignment vertical="center"/>
    </xf>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101" xfId="0" applyFont="1" applyBorder="1" applyAlignment="1">
      <alignment vertical="center"/>
    </xf>
    <xf numFmtId="0" fontId="2" fillId="0" borderId="118" xfId="0" applyFont="1" applyBorder="1" applyAlignment="1">
      <alignment vertical="center"/>
    </xf>
    <xf numFmtId="0" fontId="2" fillId="0" borderId="119" xfId="0" applyFont="1" applyBorder="1" applyAlignment="1">
      <alignment vertical="center"/>
    </xf>
    <xf numFmtId="0" fontId="2" fillId="0" borderId="120" xfId="0" applyFont="1" applyBorder="1" applyAlignment="1">
      <alignment vertical="center"/>
    </xf>
    <xf numFmtId="49" fontId="8" fillId="0" borderId="0" xfId="0" applyNumberFormat="1" applyFont="1" applyBorder="1" applyAlignment="1">
      <alignment horizontal="center" vertical="center" textRotation="90"/>
    </xf>
    <xf numFmtId="0" fontId="8" fillId="0" borderId="0" xfId="0" applyFont="1" applyBorder="1" applyAlignment="1">
      <alignment vertical="center"/>
    </xf>
    <xf numFmtId="0" fontId="26" fillId="0" borderId="0" xfId="0" applyFont="1" applyBorder="1" applyAlignment="1">
      <alignment horizontal="center" vertical="center"/>
    </xf>
    <xf numFmtId="49" fontId="23" fillId="0" borderId="0" xfId="0" applyNumberFormat="1" applyFont="1" applyBorder="1" applyAlignment="1">
      <alignment horizontal="center" vertical="center" textRotation="90"/>
    </xf>
    <xf numFmtId="177" fontId="2" fillId="0" borderId="0" xfId="0" applyNumberFormat="1" applyFont="1" applyBorder="1" applyAlignment="1">
      <alignment vertical="center"/>
    </xf>
    <xf numFmtId="0" fontId="26" fillId="0" borderId="0" xfId="0" applyFont="1" applyBorder="1" applyAlignment="1">
      <alignment horizontal="left" vertical="center"/>
    </xf>
    <xf numFmtId="49" fontId="2" fillId="0" borderId="0" xfId="0" applyNumberFormat="1" applyFont="1" applyBorder="1" applyAlignment="1">
      <alignment horizontal="center" vertical="center" textRotation="90"/>
    </xf>
    <xf numFmtId="0" fontId="2" fillId="0" borderId="121" xfId="0" applyFont="1" applyBorder="1" applyAlignment="1">
      <alignment vertical="center"/>
    </xf>
    <xf numFmtId="0" fontId="2" fillId="0" borderId="104" xfId="0" applyFont="1" applyBorder="1" applyAlignment="1">
      <alignment vertical="center"/>
    </xf>
    <xf numFmtId="0" fontId="2" fillId="0" borderId="122" xfId="0" applyFont="1" applyBorder="1" applyAlignment="1">
      <alignment vertical="center"/>
    </xf>
    <xf numFmtId="0" fontId="2" fillId="0" borderId="104" xfId="0" applyFont="1" applyBorder="1" applyAlignment="1">
      <alignment horizontal="distributed" vertical="center"/>
    </xf>
    <xf numFmtId="0" fontId="2" fillId="0" borderId="101" xfId="0" applyFont="1" applyBorder="1" applyAlignment="1">
      <alignment horizontal="distributed" vertical="center"/>
    </xf>
    <xf numFmtId="0" fontId="2" fillId="0" borderId="107" xfId="0" applyFont="1" applyBorder="1" applyAlignment="1">
      <alignment horizontal="distributed" vertical="center"/>
    </xf>
    <xf numFmtId="0" fontId="2" fillId="0" borderId="112" xfId="0" applyFont="1" applyBorder="1" applyAlignment="1">
      <alignment horizontal="distributed" vertical="center"/>
    </xf>
    <xf numFmtId="178" fontId="2" fillId="0" borderId="102" xfId="0" applyNumberFormat="1" applyFont="1" applyBorder="1" applyAlignment="1">
      <alignment vertical="center"/>
    </xf>
    <xf numFmtId="178" fontId="2" fillId="0" borderId="123" xfId="0" applyNumberFormat="1" applyFont="1" applyBorder="1" applyAlignment="1">
      <alignment vertical="center"/>
    </xf>
    <xf numFmtId="178" fontId="2" fillId="0" borderId="101" xfId="0" applyNumberFormat="1" applyFont="1" applyBorder="1" applyAlignment="1">
      <alignment vertical="center"/>
    </xf>
    <xf numFmtId="178" fontId="2" fillId="0" borderId="105" xfId="0" applyNumberFormat="1" applyFont="1" applyBorder="1" applyAlignment="1">
      <alignment vertical="center"/>
    </xf>
    <xf numFmtId="178" fontId="2" fillId="0" borderId="111" xfId="0" applyNumberFormat="1" applyFont="1" applyBorder="1" applyAlignment="1">
      <alignment vertical="center"/>
    </xf>
    <xf numFmtId="178" fontId="2" fillId="0" borderId="104" xfId="0" applyNumberFormat="1" applyFont="1" applyBorder="1" applyAlignment="1">
      <alignment vertical="center"/>
    </xf>
    <xf numFmtId="178" fontId="2" fillId="0" borderId="0" xfId="0" applyNumberFormat="1" applyFont="1" applyBorder="1" applyAlignment="1">
      <alignment vertical="center"/>
    </xf>
    <xf numFmtId="0" fontId="2" fillId="0" borderId="124" xfId="0" applyFont="1" applyBorder="1" applyAlignment="1">
      <alignment vertical="center"/>
    </xf>
    <xf numFmtId="0" fontId="2" fillId="0" borderId="0" xfId="0" applyFont="1" applyBorder="1" applyAlignment="1">
      <alignment horizontal="left" vertical="top"/>
    </xf>
    <xf numFmtId="38" fontId="2" fillId="0" borderId="0" xfId="3" applyFont="1" applyBorder="1" applyAlignment="1">
      <alignment vertical="center"/>
    </xf>
    <xf numFmtId="0" fontId="2" fillId="0" borderId="125" xfId="0" applyFont="1" applyBorder="1" applyAlignment="1">
      <alignment vertical="center"/>
    </xf>
    <xf numFmtId="0" fontId="2" fillId="0" borderId="126" xfId="0" applyFont="1" applyBorder="1" applyAlignment="1">
      <alignment vertical="center"/>
    </xf>
    <xf numFmtId="0" fontId="2" fillId="0" borderId="117" xfId="0" applyFont="1" applyBorder="1" applyAlignment="1">
      <alignment vertical="center"/>
    </xf>
    <xf numFmtId="0" fontId="2" fillId="0" borderId="127" xfId="0" applyFont="1" applyBorder="1" applyAlignment="1">
      <alignment vertical="center"/>
    </xf>
    <xf numFmtId="178" fontId="2" fillId="0" borderId="118" xfId="0" applyNumberFormat="1" applyFont="1" applyBorder="1" applyAlignment="1">
      <alignment vertical="center"/>
    </xf>
    <xf numFmtId="178" fontId="2" fillId="0" borderId="128" xfId="0" applyNumberFormat="1" applyFont="1" applyBorder="1" applyAlignment="1">
      <alignment vertical="center"/>
    </xf>
    <xf numFmtId="178" fontId="2" fillId="0" borderId="129" xfId="0" applyNumberFormat="1" applyFont="1" applyBorder="1" applyAlignment="1">
      <alignment vertical="center"/>
    </xf>
    <xf numFmtId="178" fontId="2" fillId="0" borderId="117" xfId="0" applyNumberFormat="1" applyFont="1" applyBorder="1" applyAlignment="1">
      <alignment vertical="center"/>
    </xf>
    <xf numFmtId="0" fontId="2" fillId="0" borderId="0" xfId="0" applyFont="1" applyBorder="1" applyAlignment="1">
      <alignment horizontal="center" vertical="center"/>
    </xf>
    <xf numFmtId="0" fontId="0" fillId="0" borderId="130" xfId="0" applyBorder="1" applyAlignment="1">
      <alignment vertical="center"/>
    </xf>
    <xf numFmtId="0" fontId="3" fillId="0" borderId="131" xfId="0" applyFont="1" applyBorder="1" applyAlignment="1">
      <alignment horizontal="center" vertical="center"/>
    </xf>
    <xf numFmtId="178" fontId="2" fillId="0" borderId="122" xfId="0" applyNumberFormat="1" applyFont="1" applyBorder="1" applyAlignment="1">
      <alignment vertical="center"/>
    </xf>
    <xf numFmtId="0" fontId="0" fillId="0" borderId="0" xfId="0" applyBorder="1" applyAlignment="1">
      <alignment vertical="center"/>
    </xf>
    <xf numFmtId="0" fontId="3" fillId="0" borderId="0" xfId="0" applyFont="1" applyBorder="1" applyAlignment="1">
      <alignment horizontal="center" vertical="center"/>
    </xf>
    <xf numFmtId="178" fontId="2" fillId="0" borderId="127" xfId="0" applyNumberFormat="1" applyFont="1" applyBorder="1" applyAlignment="1">
      <alignment vertical="center"/>
    </xf>
    <xf numFmtId="0" fontId="2" fillId="0" borderId="132" xfId="0" applyFont="1" applyBorder="1" applyAlignment="1">
      <alignment vertical="center"/>
    </xf>
    <xf numFmtId="0" fontId="0" fillId="0" borderId="133" xfId="0" applyBorder="1" applyAlignment="1">
      <alignment vertical="center"/>
    </xf>
    <xf numFmtId="0" fontId="34" fillId="0" borderId="0" xfId="6">
      <alignment vertical="center"/>
    </xf>
    <xf numFmtId="0" fontId="27" fillId="0" borderId="0" xfId="0" applyFont="1"/>
    <xf numFmtId="0" fontId="2" fillId="0" borderId="131" xfId="0" applyFont="1" applyBorder="1" applyAlignment="1">
      <alignment horizontal="center" vertical="center"/>
    </xf>
    <xf numFmtId="0" fontId="2" fillId="0" borderId="113" xfId="0" applyFont="1" applyBorder="1" applyAlignment="1">
      <alignment horizontal="distributed" vertical="center"/>
    </xf>
    <xf numFmtId="40" fontId="8" fillId="0" borderId="134" xfId="1" applyNumberFormat="1" applyFont="1" applyFill="1" applyBorder="1" applyAlignment="1">
      <alignment horizontal="right" vertical="center"/>
    </xf>
    <xf numFmtId="40" fontId="8" fillId="0" borderId="135" xfId="1" applyNumberFormat="1" applyFont="1" applyBorder="1" applyAlignment="1">
      <alignment horizontal="right" vertical="center"/>
    </xf>
    <xf numFmtId="40" fontId="8" fillId="0" borderId="136" xfId="1" applyNumberFormat="1" applyFont="1" applyBorder="1" applyAlignment="1">
      <alignment horizontal="right" vertical="center"/>
    </xf>
    <xf numFmtId="40" fontId="8" fillId="0" borderId="134" xfId="1" applyNumberFormat="1" applyFont="1" applyBorder="1" applyAlignment="1">
      <alignment horizontal="right" vertical="center"/>
    </xf>
    <xf numFmtId="40" fontId="8" fillId="0" borderId="137" xfId="1" applyNumberFormat="1" applyFont="1" applyFill="1" applyBorder="1" applyAlignment="1">
      <alignment horizontal="right" vertical="center"/>
    </xf>
    <xf numFmtId="40" fontId="8" fillId="0" borderId="138" xfId="1" applyNumberFormat="1" applyFont="1" applyBorder="1" applyAlignment="1">
      <alignment horizontal="right" vertical="center"/>
    </xf>
    <xf numFmtId="40" fontId="8" fillId="0" borderId="139" xfId="1" applyNumberFormat="1" applyFont="1" applyBorder="1" applyAlignment="1">
      <alignment horizontal="right" vertical="center"/>
    </xf>
    <xf numFmtId="40" fontId="8" fillId="0" borderId="137" xfId="1" applyNumberFormat="1" applyFont="1" applyBorder="1" applyAlignment="1">
      <alignment horizontal="right" vertical="center"/>
    </xf>
    <xf numFmtId="40" fontId="8" fillId="0" borderId="140" xfId="1" applyNumberFormat="1" applyFont="1" applyFill="1" applyBorder="1" applyAlignment="1">
      <alignment horizontal="right" vertical="center"/>
    </xf>
    <xf numFmtId="40" fontId="8" fillId="0" borderId="141" xfId="1" applyNumberFormat="1" applyFont="1" applyBorder="1" applyAlignment="1">
      <alignment horizontal="right" vertical="center"/>
    </xf>
    <xf numFmtId="40" fontId="8" fillId="0" borderId="142" xfId="1" applyNumberFormat="1" applyFont="1" applyFill="1" applyBorder="1" applyAlignment="1">
      <alignment horizontal="right" vertical="center"/>
    </xf>
    <xf numFmtId="40" fontId="8" fillId="0" borderId="143" xfId="1" applyNumberFormat="1" applyFont="1" applyBorder="1" applyAlignment="1">
      <alignment horizontal="right" vertical="center"/>
    </xf>
    <xf numFmtId="40" fontId="8" fillId="0" borderId="144" xfId="1" applyNumberFormat="1" applyFont="1" applyBorder="1" applyAlignment="1">
      <alignment horizontal="right" vertical="center"/>
    </xf>
    <xf numFmtId="40" fontId="8" fillId="0" borderId="142" xfId="1" applyNumberFormat="1" applyFont="1" applyBorder="1" applyAlignment="1">
      <alignment horizontal="right" vertical="center"/>
    </xf>
    <xf numFmtId="40" fontId="8" fillId="0" borderId="137" xfId="1" applyNumberFormat="1" applyFont="1" applyFill="1" applyBorder="1" applyAlignment="1">
      <alignment horizontal="right" vertical="center" shrinkToFit="1"/>
    </xf>
    <xf numFmtId="40" fontId="8" fillId="0" borderId="138" xfId="1" applyNumberFormat="1" applyFont="1" applyBorder="1" applyAlignment="1">
      <alignment horizontal="right" vertical="center" shrinkToFit="1"/>
    </xf>
    <xf numFmtId="40" fontId="8" fillId="0" borderId="135" xfId="1" applyNumberFormat="1" applyFont="1" applyFill="1" applyBorder="1" applyAlignment="1">
      <alignment horizontal="right" vertical="center"/>
    </xf>
    <xf numFmtId="40" fontId="8" fillId="0" borderId="134" xfId="1" applyNumberFormat="1" applyFont="1" applyFill="1" applyBorder="1" applyAlignment="1">
      <alignment vertical="center"/>
    </xf>
    <xf numFmtId="40" fontId="8" fillId="0" borderId="135" xfId="1" applyNumberFormat="1" applyFont="1" applyFill="1" applyBorder="1" applyAlignment="1">
      <alignment vertical="center"/>
    </xf>
    <xf numFmtId="40" fontId="8" fillId="0" borderId="135" xfId="1" applyNumberFormat="1" applyFont="1" applyBorder="1" applyAlignment="1">
      <alignment vertical="center"/>
    </xf>
    <xf numFmtId="40" fontId="8" fillId="0" borderId="142" xfId="1" applyNumberFormat="1" applyFont="1" applyFill="1" applyBorder="1" applyAlignment="1">
      <alignment horizontal="right" vertical="center" shrinkToFit="1"/>
    </xf>
    <xf numFmtId="40" fontId="8" fillId="0" borderId="144" xfId="1" applyNumberFormat="1" applyFont="1" applyBorder="1" applyAlignment="1">
      <alignment horizontal="right" vertical="center" shrinkToFit="1"/>
    </xf>
    <xf numFmtId="179" fontId="23" fillId="0" borderId="0" xfId="0" applyNumberFormat="1" applyFont="1" applyBorder="1" applyAlignment="1">
      <alignment vertical="center"/>
    </xf>
    <xf numFmtId="180" fontId="8" fillId="0" borderId="138" xfId="0" applyNumberFormat="1" applyFont="1" applyFill="1" applyBorder="1" applyAlignment="1">
      <alignment horizontal="right" vertical="center"/>
    </xf>
    <xf numFmtId="180" fontId="8" fillId="0" borderId="135" xfId="0" applyNumberFormat="1" applyFont="1" applyFill="1" applyBorder="1" applyAlignment="1">
      <alignment horizontal="right" vertical="center"/>
    </xf>
    <xf numFmtId="180" fontId="23" fillId="0" borderId="101" xfId="0" applyNumberFormat="1" applyFont="1" applyFill="1" applyBorder="1" applyAlignment="1">
      <alignment vertical="center"/>
    </xf>
    <xf numFmtId="180" fontId="8" fillId="0" borderId="136" xfId="0" applyNumberFormat="1" applyFont="1" applyFill="1" applyBorder="1" applyAlignment="1">
      <alignment horizontal="right" vertical="center"/>
    </xf>
    <xf numFmtId="180" fontId="8" fillId="0" borderId="134" xfId="0" applyNumberFormat="1" applyFont="1" applyFill="1" applyBorder="1" applyAlignment="1">
      <alignment horizontal="right" vertical="center"/>
    </xf>
    <xf numFmtId="180" fontId="8" fillId="0" borderId="137" xfId="0" applyNumberFormat="1" applyFont="1" applyFill="1" applyBorder="1" applyAlignment="1">
      <alignment horizontal="right" vertical="center"/>
    </xf>
    <xf numFmtId="180" fontId="8" fillId="0" borderId="139" xfId="0" applyNumberFormat="1" applyFont="1" applyFill="1" applyBorder="1" applyAlignment="1">
      <alignment horizontal="right" vertical="center"/>
    </xf>
    <xf numFmtId="180" fontId="23" fillId="0" borderId="104" xfId="0" applyNumberFormat="1" applyFont="1" applyFill="1" applyBorder="1" applyAlignment="1">
      <alignment vertical="center"/>
    </xf>
    <xf numFmtId="180" fontId="8" fillId="0" borderId="0" xfId="0" applyNumberFormat="1" applyFont="1" applyFill="1" applyBorder="1" applyAlignment="1">
      <alignment horizontal="distributed" vertical="center"/>
    </xf>
    <xf numFmtId="180" fontId="8" fillId="0" borderId="145" xfId="0" applyNumberFormat="1" applyFont="1" applyFill="1" applyBorder="1" applyAlignment="1">
      <alignment horizontal="distributed" vertical="center"/>
    </xf>
    <xf numFmtId="180" fontId="8" fillId="0" borderId="103" xfId="0" applyNumberFormat="1" applyFont="1" applyFill="1" applyBorder="1" applyAlignment="1">
      <alignment vertical="center"/>
    </xf>
    <xf numFmtId="180" fontId="8" fillId="0" borderId="102" xfId="0" applyNumberFormat="1" applyFont="1" applyFill="1" applyBorder="1" applyAlignment="1">
      <alignment vertical="center"/>
    </xf>
    <xf numFmtId="180" fontId="8" fillId="0" borderId="146" xfId="0" applyNumberFormat="1" applyFont="1" applyFill="1" applyBorder="1" applyAlignment="1">
      <alignment horizontal="distributed" vertical="center"/>
    </xf>
    <xf numFmtId="180" fontId="8" fillId="0" borderId="108" xfId="0" applyNumberFormat="1" applyFont="1" applyFill="1" applyBorder="1" applyAlignment="1">
      <alignment vertical="center"/>
    </xf>
    <xf numFmtId="40" fontId="8" fillId="0" borderId="140" xfId="1" applyNumberFormat="1" applyFont="1" applyFill="1" applyBorder="1" applyAlignment="1">
      <alignment horizontal="right" vertical="center" shrinkToFit="1"/>
    </xf>
    <xf numFmtId="40" fontId="8" fillId="0" borderId="147" xfId="1" applyNumberFormat="1" applyFont="1" applyBorder="1" applyAlignment="1">
      <alignment horizontal="right" vertical="center" shrinkToFit="1"/>
    </xf>
    <xf numFmtId="40" fontId="8" fillId="0" borderId="140" xfId="1" applyNumberFormat="1" applyFont="1" applyBorder="1" applyAlignment="1">
      <alignment horizontal="right" vertical="center" shrinkToFit="1"/>
    </xf>
    <xf numFmtId="0" fontId="2" fillId="0" borderId="0" xfId="0" applyFont="1" applyAlignment="1">
      <alignment vertical="center"/>
    </xf>
    <xf numFmtId="0" fontId="2" fillId="0" borderId="69" xfId="0" applyFont="1" applyBorder="1" applyAlignment="1">
      <alignment vertical="center"/>
    </xf>
    <xf numFmtId="178" fontId="2" fillId="0" borderId="148" xfId="0" applyNumberFormat="1" applyFont="1" applyBorder="1" applyAlignment="1">
      <alignment vertical="center"/>
    </xf>
    <xf numFmtId="178" fontId="2" fillId="0" borderId="149" xfId="0" applyNumberFormat="1" applyFont="1" applyBorder="1" applyAlignment="1">
      <alignment vertical="center"/>
    </xf>
    <xf numFmtId="178" fontId="2" fillId="0" borderId="150" xfId="0" applyNumberFormat="1" applyFont="1" applyBorder="1" applyAlignment="1">
      <alignment vertical="center"/>
    </xf>
    <xf numFmtId="38" fontId="2" fillId="0" borderId="0" xfId="3" applyFont="1" applyAlignment="1">
      <alignment vertical="center"/>
    </xf>
    <xf numFmtId="0" fontId="2" fillId="0" borderId="151" xfId="0" applyFont="1" applyBorder="1" applyAlignment="1">
      <alignment vertical="center"/>
    </xf>
    <xf numFmtId="0" fontId="2" fillId="0" borderId="106" xfId="0" applyFont="1" applyBorder="1" applyAlignment="1">
      <alignment vertical="center"/>
    </xf>
    <xf numFmtId="178" fontId="2" fillId="0" borderId="110" xfId="0" applyNumberFormat="1" applyFont="1" applyBorder="1" applyAlignment="1">
      <alignment vertical="center"/>
    </xf>
    <xf numFmtId="178" fontId="2" fillId="0" borderId="152" xfId="0" applyNumberFormat="1" applyFont="1" applyBorder="1" applyAlignment="1">
      <alignment vertical="center"/>
    </xf>
    <xf numFmtId="178" fontId="2" fillId="0" borderId="106" xfId="0" applyNumberFormat="1" applyFont="1" applyFill="1" applyBorder="1" applyAlignment="1">
      <alignment vertical="center"/>
    </xf>
    <xf numFmtId="0" fontId="2" fillId="0" borderId="106" xfId="0" applyFont="1" applyBorder="1" applyAlignment="1">
      <alignment horizontal="distributed" vertical="center"/>
    </xf>
    <xf numFmtId="0" fontId="2" fillId="0" borderId="153" xfId="0" applyFont="1" applyBorder="1" applyAlignment="1">
      <alignment vertical="center"/>
    </xf>
    <xf numFmtId="0" fontId="0" fillId="0" borderId="43" xfId="0" applyBorder="1" applyAlignment="1">
      <alignment vertical="center"/>
    </xf>
    <xf numFmtId="0" fontId="0" fillId="0" borderId="120" xfId="0" applyBorder="1" applyAlignment="1">
      <alignment vertical="center"/>
    </xf>
    <xf numFmtId="0" fontId="0" fillId="0" borderId="114" xfId="0" applyBorder="1" applyAlignment="1">
      <alignment horizontal="center" vertical="center"/>
    </xf>
    <xf numFmtId="0" fontId="0" fillId="0" borderId="131" xfId="0" applyBorder="1" applyAlignment="1">
      <alignment horizontal="center" vertical="center"/>
    </xf>
    <xf numFmtId="0" fontId="2" fillId="0" borderId="116" xfId="0" applyFont="1" applyBorder="1" applyAlignment="1">
      <alignment vertical="center"/>
    </xf>
    <xf numFmtId="0" fontId="2" fillId="0" borderId="87" xfId="0" applyFont="1" applyBorder="1" applyAlignment="1">
      <alignment vertical="center"/>
    </xf>
    <xf numFmtId="0" fontId="2" fillId="0" borderId="117" xfId="0" applyFont="1" applyBorder="1" applyAlignment="1">
      <alignment horizontal="center" vertical="center"/>
    </xf>
    <xf numFmtId="0" fontId="3" fillId="0" borderId="0" xfId="0" applyFont="1" applyAlignment="1">
      <alignment horizontal="center" vertical="center" textRotation="180"/>
    </xf>
    <xf numFmtId="0" fontId="2" fillId="0" borderId="154" xfId="0" applyFont="1" applyBorder="1" applyAlignment="1">
      <alignment vertical="center"/>
    </xf>
    <xf numFmtId="0" fontId="2" fillId="0" borderId="155" xfId="0" applyFont="1" applyBorder="1" applyAlignment="1">
      <alignment vertical="center"/>
    </xf>
    <xf numFmtId="0" fontId="2" fillId="0" borderId="154" xfId="0" applyFont="1" applyBorder="1" applyAlignment="1">
      <alignment horizontal="distributed" vertical="center"/>
    </xf>
    <xf numFmtId="0" fontId="2" fillId="0" borderId="156" xfId="0" applyFont="1" applyBorder="1" applyAlignment="1">
      <alignment vertical="center"/>
    </xf>
    <xf numFmtId="0" fontId="2" fillId="0" borderId="157" xfId="0" applyFont="1" applyBorder="1" applyAlignment="1">
      <alignment vertical="center"/>
    </xf>
    <xf numFmtId="0" fontId="2" fillId="0" borderId="158" xfId="0" applyFont="1" applyBorder="1" applyAlignment="1">
      <alignment horizontal="distributed" vertical="center"/>
    </xf>
    <xf numFmtId="0" fontId="2" fillId="0" borderId="159" xfId="0" applyFont="1" applyBorder="1" applyAlignment="1">
      <alignment horizontal="distributed" vertical="center"/>
    </xf>
    <xf numFmtId="0" fontId="2" fillId="0" borderId="160" xfId="0" applyFont="1" applyBorder="1" applyAlignment="1">
      <alignment horizontal="distributed" vertical="center"/>
    </xf>
    <xf numFmtId="178" fontId="2" fillId="0" borderId="161" xfId="0" applyNumberFormat="1" applyFont="1" applyBorder="1" applyAlignment="1">
      <alignment vertical="center"/>
    </xf>
    <xf numFmtId="178" fontId="2" fillId="0" borderId="162" xfId="0" applyNumberFormat="1" applyFont="1" applyBorder="1" applyAlignment="1">
      <alignment vertical="center"/>
    </xf>
    <xf numFmtId="178" fontId="2" fillId="0" borderId="154" xfId="0" applyNumberFormat="1" applyFont="1" applyBorder="1" applyAlignment="1">
      <alignment vertical="center"/>
    </xf>
    <xf numFmtId="0" fontId="2" fillId="0" borderId="109" xfId="0" applyFont="1" applyBorder="1" applyAlignment="1">
      <alignment horizontal="distributed" vertical="center"/>
    </xf>
    <xf numFmtId="178" fontId="2" fillId="0" borderId="101" xfId="0" applyNumberFormat="1" applyFont="1" applyBorder="1" applyAlignment="1">
      <alignment horizontal="right" vertical="center"/>
    </xf>
    <xf numFmtId="178" fontId="2" fillId="0" borderId="161" xfId="0" applyNumberFormat="1" applyFont="1" applyBorder="1" applyAlignment="1">
      <alignment horizontal="right" vertical="center"/>
    </xf>
    <xf numFmtId="0" fontId="2" fillId="0" borderId="163" xfId="0" applyFont="1" applyBorder="1" applyAlignment="1">
      <alignment horizontal="distributed" vertical="center"/>
    </xf>
    <xf numFmtId="0" fontId="2" fillId="0" borderId="159" xfId="0" applyFont="1" applyFill="1" applyBorder="1" applyAlignment="1">
      <alignment horizontal="distributed" vertical="center"/>
    </xf>
    <xf numFmtId="0" fontId="2" fillId="0" borderId="104" xfId="0" applyFont="1" applyFill="1" applyBorder="1" applyAlignment="1">
      <alignment horizontal="distributed" vertical="center"/>
    </xf>
    <xf numFmtId="0" fontId="2" fillId="0" borderId="104" xfId="0" applyFont="1" applyFill="1" applyBorder="1" applyAlignment="1">
      <alignment vertical="center"/>
    </xf>
    <xf numFmtId="178" fontId="2" fillId="0" borderId="105" xfId="0" applyNumberFormat="1" applyFont="1" applyFill="1" applyBorder="1" applyAlignment="1">
      <alignment vertical="center"/>
    </xf>
    <xf numFmtId="178" fontId="2" fillId="0" borderId="111" xfId="0" applyNumberFormat="1" applyFont="1" applyFill="1" applyBorder="1" applyAlignment="1">
      <alignment vertical="center"/>
    </xf>
    <xf numFmtId="178" fontId="2" fillId="0" borderId="104" xfId="0" applyNumberFormat="1" applyFont="1" applyFill="1" applyBorder="1" applyAlignment="1">
      <alignment vertical="center"/>
    </xf>
    <xf numFmtId="178" fontId="2" fillId="0" borderId="101" xfId="0" applyNumberFormat="1" applyFont="1" applyFill="1" applyBorder="1" applyAlignment="1">
      <alignment vertical="center"/>
    </xf>
    <xf numFmtId="0" fontId="2" fillId="0" borderId="163" xfId="0" applyFont="1" applyFill="1" applyBorder="1" applyAlignment="1">
      <alignment horizontal="distributed" vertical="center"/>
    </xf>
    <xf numFmtId="178" fontId="2" fillId="0" borderId="101" xfId="0" applyNumberFormat="1" applyFont="1" applyFill="1" applyBorder="1" applyAlignment="1">
      <alignment horizontal="right" vertical="center"/>
    </xf>
    <xf numFmtId="0" fontId="0" fillId="0" borderId="0" xfId="0" applyBorder="1" applyAlignment="1">
      <alignment horizontal="distributed" vertical="center"/>
    </xf>
    <xf numFmtId="178" fontId="2" fillId="0" borderId="0" xfId="0" applyNumberFormat="1" applyFont="1" applyBorder="1" applyAlignment="1">
      <alignment horizontal="right" vertical="center"/>
    </xf>
    <xf numFmtId="49" fontId="2" fillId="0" borderId="161" xfId="0" applyNumberFormat="1" applyFont="1" applyFill="1" applyBorder="1" applyAlignment="1">
      <alignment horizontal="right" vertical="center"/>
    </xf>
    <xf numFmtId="178" fontId="2" fillId="0" borderId="110" xfId="0" applyNumberFormat="1" applyFont="1" applyFill="1" applyBorder="1" applyAlignment="1">
      <alignment vertical="center"/>
    </xf>
    <xf numFmtId="0" fontId="2" fillId="0" borderId="107" xfId="0" applyFont="1" applyBorder="1" applyAlignment="1">
      <alignment vertical="center"/>
    </xf>
    <xf numFmtId="178" fontId="2" fillId="0" borderId="108" xfId="0" applyNumberFormat="1" applyFont="1" applyFill="1" applyBorder="1" applyAlignment="1">
      <alignment vertical="center"/>
    </xf>
    <xf numFmtId="178" fontId="2" fillId="0" borderId="164" xfId="0" applyNumberFormat="1" applyFont="1" applyFill="1" applyBorder="1" applyAlignment="1">
      <alignment vertical="center"/>
    </xf>
    <xf numFmtId="178" fontId="2" fillId="0" borderId="107" xfId="0" applyNumberFormat="1" applyFont="1" applyFill="1" applyBorder="1" applyAlignment="1">
      <alignment vertical="center"/>
    </xf>
    <xf numFmtId="178" fontId="2" fillId="0" borderId="164" xfId="0" applyNumberFormat="1" applyFont="1" applyBorder="1" applyAlignment="1">
      <alignment vertical="center"/>
    </xf>
    <xf numFmtId="0" fontId="2" fillId="0" borderId="165" xfId="0" applyFont="1" applyBorder="1" applyAlignment="1">
      <alignment vertical="center"/>
    </xf>
    <xf numFmtId="0" fontId="2" fillId="0" borderId="112" xfId="0" applyFont="1" applyBorder="1" applyAlignment="1">
      <alignment vertical="center"/>
    </xf>
    <xf numFmtId="178" fontId="2" fillId="0" borderId="166" xfId="0" applyNumberFormat="1" applyFont="1" applyBorder="1" applyAlignment="1">
      <alignment vertical="center"/>
    </xf>
    <xf numFmtId="178" fontId="2" fillId="0" borderId="167" xfId="0" applyNumberFormat="1" applyFont="1" applyBorder="1" applyAlignment="1">
      <alignment vertical="center"/>
    </xf>
    <xf numFmtId="178" fontId="2" fillId="0" borderId="112" xfId="0" applyNumberFormat="1" applyFont="1" applyBorder="1" applyAlignment="1">
      <alignment vertical="center"/>
    </xf>
    <xf numFmtId="178" fontId="2" fillId="0" borderId="112" xfId="0" applyNumberFormat="1" applyFont="1" applyFill="1" applyBorder="1" applyAlignment="1">
      <alignment horizontal="right" vertical="center"/>
    </xf>
    <xf numFmtId="0" fontId="2" fillId="0" borderId="168" xfId="0" applyFont="1" applyBorder="1" applyAlignment="1">
      <alignment vertical="center"/>
    </xf>
    <xf numFmtId="0" fontId="0" fillId="0" borderId="106" xfId="0" applyBorder="1" applyAlignment="1">
      <alignment horizontal="distributed" vertical="center"/>
    </xf>
    <xf numFmtId="0" fontId="2" fillId="0" borderId="169" xfId="0" applyFont="1" applyBorder="1" applyAlignment="1">
      <alignment horizontal="distributed" vertical="center"/>
    </xf>
    <xf numFmtId="178" fontId="2" fillId="0" borderId="152" xfId="0" applyNumberFormat="1" applyFont="1" applyFill="1" applyBorder="1" applyAlignment="1">
      <alignment vertical="center"/>
    </xf>
    <xf numFmtId="178" fontId="2" fillId="0" borderId="106" xfId="0" applyNumberFormat="1" applyFont="1" applyFill="1" applyBorder="1" applyAlignment="1">
      <alignment horizontal="right" vertical="center"/>
    </xf>
    <xf numFmtId="49" fontId="2" fillId="0" borderId="0" xfId="0" applyNumberFormat="1" applyFont="1" applyAlignment="1">
      <alignment vertical="center" textRotation="90"/>
    </xf>
    <xf numFmtId="0" fontId="2" fillId="0" borderId="107" xfId="0" applyFont="1" applyBorder="1" applyAlignment="1">
      <alignment horizontal="distributed" vertical="center" wrapText="1"/>
    </xf>
    <xf numFmtId="0" fontId="2" fillId="0" borderId="0" xfId="0" applyFont="1" applyBorder="1" applyAlignment="1">
      <alignment horizontal="left" vertical="center"/>
    </xf>
    <xf numFmtId="0" fontId="2" fillId="0" borderId="133" xfId="0" applyFont="1" applyBorder="1" applyAlignment="1">
      <alignment vertical="center"/>
    </xf>
    <xf numFmtId="0" fontId="2" fillId="0" borderId="131" xfId="0" applyFont="1" applyBorder="1" applyAlignment="1">
      <alignment vertical="center"/>
    </xf>
    <xf numFmtId="0" fontId="2" fillId="0" borderId="167" xfId="0" applyFont="1" applyBorder="1" applyAlignment="1">
      <alignment vertical="center"/>
    </xf>
    <xf numFmtId="38" fontId="2" fillId="0" borderId="170" xfId="3" applyFont="1" applyBorder="1" applyAlignment="1">
      <alignment vertical="center"/>
    </xf>
    <xf numFmtId="38" fontId="2" fillId="0" borderId="167" xfId="3" applyFont="1" applyBorder="1" applyAlignment="1">
      <alignment vertical="center"/>
    </xf>
    <xf numFmtId="38" fontId="2" fillId="0" borderId="166" xfId="3" applyFont="1" applyBorder="1" applyAlignment="1">
      <alignment vertical="center"/>
    </xf>
    <xf numFmtId="38" fontId="2" fillId="0" borderId="112" xfId="3" applyFont="1" applyFill="1" applyBorder="1" applyAlignment="1">
      <alignment horizontal="right" vertical="center"/>
    </xf>
    <xf numFmtId="0" fontId="2" fillId="0" borderId="107" xfId="0" applyFont="1" applyFill="1" applyBorder="1" applyAlignment="1">
      <alignment horizontal="distributed" vertical="center" wrapText="1"/>
    </xf>
    <xf numFmtId="0" fontId="2" fillId="0" borderId="104" xfId="0" applyFont="1" applyBorder="1" applyAlignment="1">
      <alignment horizontal="distributed" vertical="center" wrapText="1"/>
    </xf>
    <xf numFmtId="38" fontId="2" fillId="0" borderId="121" xfId="3" applyFont="1" applyBorder="1" applyAlignment="1">
      <alignment vertical="center"/>
    </xf>
    <xf numFmtId="38" fontId="2" fillId="0" borderId="111" xfId="3" applyFont="1" applyBorder="1" applyAlignment="1">
      <alignment vertical="center"/>
    </xf>
    <xf numFmtId="38" fontId="2" fillId="0" borderId="105" xfId="3" applyFont="1" applyBorder="1" applyAlignment="1">
      <alignment vertical="center"/>
    </xf>
    <xf numFmtId="0" fontId="2" fillId="0" borderId="111" xfId="0" applyFont="1" applyBorder="1" applyAlignment="1">
      <alignment vertical="center"/>
    </xf>
    <xf numFmtId="38" fontId="2" fillId="0" borderId="151" xfId="3" applyFont="1" applyBorder="1" applyAlignment="1">
      <alignment vertical="center"/>
    </xf>
    <xf numFmtId="38" fontId="2" fillId="0" borderId="152" xfId="3" applyFont="1" applyBorder="1" applyAlignment="1">
      <alignment vertical="center"/>
    </xf>
    <xf numFmtId="38" fontId="2" fillId="0" borderId="110" xfId="3" applyFont="1" applyBorder="1" applyAlignment="1">
      <alignment vertical="center"/>
    </xf>
    <xf numFmtId="0" fontId="2" fillId="0" borderId="152" xfId="0" applyFont="1" applyBorder="1" applyAlignment="1">
      <alignment vertical="center"/>
    </xf>
    <xf numFmtId="180" fontId="8" fillId="0" borderId="135" xfId="1" applyNumberFormat="1" applyFont="1" applyBorder="1" applyAlignment="1">
      <alignment horizontal="right" vertical="center"/>
    </xf>
    <xf numFmtId="180" fontId="8" fillId="0" borderId="141" xfId="1" applyNumberFormat="1" applyFont="1" applyBorder="1" applyAlignment="1">
      <alignment horizontal="right" vertical="center" shrinkToFit="1"/>
    </xf>
    <xf numFmtId="180" fontId="8" fillId="0" borderId="143" xfId="1" applyNumberFormat="1" applyFont="1" applyBorder="1" applyAlignment="1">
      <alignment horizontal="right" vertical="center" shrinkToFit="1"/>
    </xf>
    <xf numFmtId="3" fontId="12" fillId="0" borderId="0" xfId="12" applyNumberFormat="1" applyFont="1" applyAlignment="1">
      <alignment horizontal="right" vertical="center"/>
    </xf>
    <xf numFmtId="180" fontId="23" fillId="0" borderId="107" xfId="0" applyNumberFormat="1" applyFont="1" applyBorder="1" applyAlignment="1">
      <alignment vertical="center"/>
    </xf>
    <xf numFmtId="180" fontId="8" fillId="5" borderId="137" xfId="0" applyNumberFormat="1" applyFont="1" applyFill="1" applyBorder="1" applyAlignment="1">
      <alignment horizontal="right" vertical="center"/>
    </xf>
    <xf numFmtId="180" fontId="8" fillId="0" borderId="138" xfId="0" applyNumberFormat="1" applyFont="1" applyBorder="1" applyAlignment="1">
      <alignment horizontal="right" vertical="center"/>
    </xf>
    <xf numFmtId="180" fontId="8" fillId="0" borderId="139" xfId="0" applyNumberFormat="1" applyFont="1" applyBorder="1" applyAlignment="1">
      <alignment horizontal="right" vertical="center"/>
    </xf>
    <xf numFmtId="180" fontId="8" fillId="0" borderId="171" xfId="0" applyNumberFormat="1" applyFont="1" applyFill="1" applyBorder="1" applyAlignment="1">
      <alignment horizontal="right" vertical="center"/>
    </xf>
    <xf numFmtId="0" fontId="28" fillId="0" borderId="0" xfId="0" applyFont="1"/>
    <xf numFmtId="179" fontId="8" fillId="0" borderId="107" xfId="0" applyNumberFormat="1" applyFont="1" applyBorder="1" applyAlignment="1">
      <alignment horizontal="distributed" vertical="center"/>
    </xf>
    <xf numFmtId="180" fontId="8" fillId="0" borderId="104" xfId="0" applyNumberFormat="1" applyFont="1" applyFill="1" applyBorder="1" applyAlignment="1">
      <alignment horizontal="distributed" vertical="center"/>
    </xf>
    <xf numFmtId="40" fontId="8" fillId="0" borderId="172" xfId="3" applyNumberFormat="1" applyFont="1" applyBorder="1" applyAlignment="1">
      <alignment horizontal="right" vertical="center"/>
    </xf>
    <xf numFmtId="40" fontId="8" fillId="0" borderId="136" xfId="3" applyNumberFormat="1" applyFont="1" applyBorder="1" applyAlignment="1">
      <alignment horizontal="right" vertical="center"/>
    </xf>
    <xf numFmtId="40" fontId="8" fillId="0" borderId="139" xfId="3" applyNumberFormat="1" applyFont="1" applyBorder="1" applyAlignment="1">
      <alignment horizontal="right" vertical="center"/>
    </xf>
    <xf numFmtId="40" fontId="8" fillId="0" borderId="147" xfId="3" applyNumberFormat="1" applyFont="1" applyBorder="1" applyAlignment="1">
      <alignment horizontal="right" vertical="center"/>
    </xf>
    <xf numFmtId="40" fontId="8" fillId="0" borderId="144" xfId="3" applyNumberFormat="1" applyFont="1" applyBorder="1" applyAlignment="1">
      <alignment horizontal="right" vertical="center"/>
    </xf>
    <xf numFmtId="40" fontId="8" fillId="0" borderId="173" xfId="3" applyNumberFormat="1" applyFont="1" applyBorder="1" applyAlignment="1">
      <alignment horizontal="right" vertical="center" shrinkToFit="1"/>
    </xf>
    <xf numFmtId="180" fontId="23" fillId="0" borderId="0" xfId="0" applyNumberFormat="1" applyFont="1" applyFill="1" applyAlignment="1">
      <alignment vertical="center"/>
    </xf>
    <xf numFmtId="180" fontId="8" fillId="0" borderId="174" xfId="0" applyNumberFormat="1" applyFont="1" applyFill="1" applyBorder="1" applyAlignment="1">
      <alignment horizontal="center" vertical="center" wrapText="1"/>
    </xf>
    <xf numFmtId="180" fontId="8" fillId="0" borderId="175" xfId="0" applyNumberFormat="1" applyFont="1" applyFill="1" applyBorder="1" applyAlignment="1">
      <alignment horizontal="center" vertical="center" wrapText="1"/>
    </xf>
    <xf numFmtId="180" fontId="8" fillId="0" borderId="176" xfId="0" applyNumberFormat="1" applyFont="1" applyFill="1" applyBorder="1" applyAlignment="1">
      <alignment horizontal="center" vertical="center" wrapText="1"/>
    </xf>
    <xf numFmtId="180" fontId="8" fillId="0" borderId="177" xfId="0" applyNumberFormat="1" applyFont="1" applyFill="1" applyBorder="1" applyAlignment="1">
      <alignment horizontal="center" vertical="center" wrapText="1"/>
    </xf>
    <xf numFmtId="180" fontId="8" fillId="0" borderId="0" xfId="0" applyNumberFormat="1" applyFont="1" applyFill="1" applyBorder="1" applyAlignment="1">
      <alignment vertical="center"/>
    </xf>
    <xf numFmtId="40" fontId="8" fillId="0" borderId="178" xfId="3" applyNumberFormat="1" applyFont="1" applyFill="1" applyBorder="1" applyAlignment="1">
      <alignment horizontal="right" vertical="center"/>
    </xf>
    <xf numFmtId="40" fontId="8" fillId="0" borderId="179" xfId="3" applyNumberFormat="1" applyFont="1" applyBorder="1" applyAlignment="1">
      <alignment horizontal="right" vertical="center"/>
    </xf>
    <xf numFmtId="40" fontId="8" fillId="0" borderId="134" xfId="3" applyNumberFormat="1" applyFont="1" applyFill="1" applyBorder="1" applyAlignment="1">
      <alignment horizontal="right" vertical="center"/>
    </xf>
    <xf numFmtId="40" fontId="8" fillId="0" borderId="135" xfId="3" applyNumberFormat="1" applyFont="1" applyBorder="1" applyAlignment="1">
      <alignment horizontal="right" vertical="center"/>
    </xf>
    <xf numFmtId="40" fontId="8" fillId="0" borderId="134" xfId="3" applyNumberFormat="1" applyFont="1" applyBorder="1" applyAlignment="1">
      <alignment horizontal="right" vertical="center"/>
    </xf>
    <xf numFmtId="40" fontId="8" fillId="0" borderId="180" xfId="3" applyNumberFormat="1" applyFont="1" applyBorder="1" applyAlignment="1">
      <alignment horizontal="right" vertical="center"/>
    </xf>
    <xf numFmtId="40" fontId="8" fillId="0" borderId="137" xfId="3" applyNumberFormat="1" applyFont="1" applyFill="1" applyBorder="1" applyAlignment="1">
      <alignment horizontal="right" vertical="center"/>
    </xf>
    <xf numFmtId="40" fontId="8" fillId="0" borderId="138" xfId="3" applyNumberFormat="1" applyFont="1" applyBorder="1" applyAlignment="1">
      <alignment horizontal="right" vertical="center"/>
    </xf>
    <xf numFmtId="40" fontId="8" fillId="0" borderId="137" xfId="3" applyNumberFormat="1" applyFont="1" applyBorder="1" applyAlignment="1">
      <alignment horizontal="right" vertical="center"/>
    </xf>
    <xf numFmtId="40" fontId="8" fillId="0" borderId="171" xfId="3" applyNumberFormat="1" applyFont="1" applyBorder="1" applyAlignment="1">
      <alignment horizontal="right" vertical="center"/>
    </xf>
    <xf numFmtId="180" fontId="8" fillId="0" borderId="101" xfId="0" applyNumberFormat="1" applyFont="1" applyFill="1" applyBorder="1" applyAlignment="1">
      <alignment vertical="center"/>
    </xf>
    <xf numFmtId="180" fontId="8" fillId="0" borderId="104" xfId="0" applyNumberFormat="1" applyFont="1" applyFill="1" applyBorder="1" applyAlignment="1">
      <alignment vertical="center"/>
    </xf>
    <xf numFmtId="180" fontId="8" fillId="0" borderId="107" xfId="0" applyNumberFormat="1" applyFont="1" applyFill="1" applyBorder="1" applyAlignment="1">
      <alignment vertical="center"/>
    </xf>
    <xf numFmtId="180" fontId="23" fillId="0" borderId="107" xfId="0" applyNumberFormat="1" applyFont="1" applyFill="1" applyBorder="1" applyAlignment="1">
      <alignment vertical="center"/>
    </xf>
    <xf numFmtId="40" fontId="8" fillId="0" borderId="140" xfId="3" applyNumberFormat="1" applyFont="1" applyFill="1" applyBorder="1" applyAlignment="1">
      <alignment horizontal="right" vertical="center"/>
    </xf>
    <xf numFmtId="40" fontId="8" fillId="0" borderId="141" xfId="3" applyNumberFormat="1" applyFont="1" applyBorder="1" applyAlignment="1">
      <alignment horizontal="right" vertical="center"/>
    </xf>
    <xf numFmtId="180" fontId="8" fillId="0" borderId="109" xfId="0" applyNumberFormat="1" applyFont="1" applyFill="1" applyBorder="1" applyAlignment="1">
      <alignment vertical="center"/>
    </xf>
    <xf numFmtId="180" fontId="8" fillId="0" borderId="181" xfId="0" applyNumberFormat="1" applyFont="1" applyFill="1" applyBorder="1" applyAlignment="1">
      <alignment vertical="center"/>
    </xf>
    <xf numFmtId="180" fontId="8" fillId="0" borderId="106" xfId="0" applyNumberFormat="1" applyFont="1" applyFill="1" applyBorder="1" applyAlignment="1">
      <alignment vertical="center"/>
    </xf>
    <xf numFmtId="180" fontId="8" fillId="0" borderId="106" xfId="0" applyNumberFormat="1" applyFont="1" applyFill="1" applyBorder="1" applyAlignment="1">
      <alignment horizontal="distributed" vertical="center"/>
    </xf>
    <xf numFmtId="180" fontId="23" fillId="0" borderId="106" xfId="0" applyNumberFormat="1" applyFont="1" applyFill="1" applyBorder="1" applyAlignment="1">
      <alignment vertical="center"/>
    </xf>
    <xf numFmtId="40" fontId="8" fillId="0" borderId="142" xfId="3" applyNumberFormat="1" applyFont="1" applyFill="1" applyBorder="1" applyAlignment="1">
      <alignment horizontal="right" vertical="center"/>
    </xf>
    <xf numFmtId="40" fontId="8" fillId="0" borderId="143" xfId="3" applyNumberFormat="1" applyFont="1" applyBorder="1" applyAlignment="1">
      <alignment horizontal="right" vertical="center"/>
    </xf>
    <xf numFmtId="40" fontId="8" fillId="0" borderId="182" xfId="3" applyNumberFormat="1" applyFont="1" applyBorder="1" applyAlignment="1">
      <alignment horizontal="right" vertical="center"/>
    </xf>
    <xf numFmtId="180" fontId="8" fillId="0" borderId="112" xfId="0" applyNumberFormat="1" applyFont="1" applyFill="1" applyBorder="1" applyAlignment="1">
      <alignment vertical="center"/>
    </xf>
    <xf numFmtId="40" fontId="8" fillId="0" borderId="183" xfId="3" applyNumberFormat="1" applyFont="1" applyFill="1" applyBorder="1" applyAlignment="1">
      <alignment horizontal="right" vertical="center" shrinkToFit="1"/>
    </xf>
    <xf numFmtId="40" fontId="8" fillId="0" borderId="184" xfId="3" applyNumberFormat="1" applyFont="1" applyBorder="1" applyAlignment="1">
      <alignment horizontal="right" vertical="center" shrinkToFit="1"/>
    </xf>
    <xf numFmtId="40" fontId="8" fillId="0" borderId="183" xfId="3" applyNumberFormat="1" applyFont="1" applyFill="1" applyBorder="1" applyAlignment="1">
      <alignment horizontal="right" vertical="center"/>
    </xf>
    <xf numFmtId="40" fontId="8" fillId="0" borderId="184" xfId="3" applyNumberFormat="1" applyFont="1" applyBorder="1" applyAlignment="1">
      <alignment horizontal="right" vertical="center"/>
    </xf>
    <xf numFmtId="40" fontId="8" fillId="0" borderId="173" xfId="3" applyNumberFormat="1" applyFont="1" applyBorder="1" applyAlignment="1">
      <alignment horizontal="right" vertical="center"/>
    </xf>
    <xf numFmtId="40" fontId="8" fillId="0" borderId="183" xfId="3" applyNumberFormat="1" applyFont="1" applyBorder="1" applyAlignment="1">
      <alignment horizontal="right" vertical="center"/>
    </xf>
    <xf numFmtId="40" fontId="8" fillId="0" borderId="134" xfId="3" applyNumberFormat="1" applyFont="1" applyFill="1" applyBorder="1" applyAlignment="1">
      <alignment horizontal="right" vertical="center" shrinkToFit="1"/>
    </xf>
    <xf numFmtId="180" fontId="8" fillId="0" borderId="135" xfId="3" applyNumberFormat="1" applyFont="1" applyBorder="1" applyAlignment="1">
      <alignment horizontal="right" vertical="center"/>
    </xf>
    <xf numFmtId="40" fontId="8" fillId="0" borderId="135" xfId="3" applyNumberFormat="1" applyFont="1" applyBorder="1" applyAlignment="1">
      <alignment horizontal="right" vertical="center" shrinkToFit="1"/>
    </xf>
    <xf numFmtId="40" fontId="8" fillId="0" borderId="178" xfId="3" applyNumberFormat="1" applyFont="1" applyBorder="1" applyAlignment="1">
      <alignment horizontal="right" vertical="center"/>
    </xf>
    <xf numFmtId="40" fontId="23" fillId="0" borderId="135" xfId="3" applyNumberFormat="1" applyFont="1" applyBorder="1" applyAlignment="1">
      <alignment vertical="center"/>
    </xf>
    <xf numFmtId="40" fontId="8" fillId="0" borderId="136" xfId="3" applyNumberFormat="1" applyFont="1" applyBorder="1" applyAlignment="1">
      <alignment vertical="center"/>
    </xf>
    <xf numFmtId="0" fontId="0" fillId="0" borderId="137" xfId="0" applyBorder="1"/>
    <xf numFmtId="0" fontId="8" fillId="0" borderId="137" xfId="0" applyFont="1" applyBorder="1" applyAlignment="1">
      <alignment vertical="center"/>
    </xf>
    <xf numFmtId="40" fontId="8" fillId="0" borderId="134" xfId="3" applyNumberFormat="1" applyFont="1" applyBorder="1" applyAlignment="1">
      <alignment vertical="center"/>
    </xf>
    <xf numFmtId="40" fontId="8" fillId="0" borderId="185" xfId="3" applyNumberFormat="1" applyFont="1" applyBorder="1" applyAlignment="1">
      <alignment vertical="center"/>
    </xf>
    <xf numFmtId="40" fontId="8" fillId="0" borderId="185" xfId="3" applyNumberFormat="1" applyFont="1" applyBorder="1" applyAlignment="1">
      <alignment horizontal="right" vertical="center"/>
    </xf>
    <xf numFmtId="180" fontId="8" fillId="0" borderId="138" xfId="3" applyNumberFormat="1" applyFont="1" applyBorder="1" applyAlignment="1">
      <alignment horizontal="right" vertical="center"/>
    </xf>
    <xf numFmtId="0" fontId="0" fillId="0" borderId="186" xfId="0" applyBorder="1"/>
    <xf numFmtId="0" fontId="0" fillId="0" borderId="159" xfId="0" applyBorder="1"/>
    <xf numFmtId="0" fontId="0" fillId="0" borderId="105" xfId="0" applyBorder="1"/>
    <xf numFmtId="0" fontId="0" fillId="0" borderId="145" xfId="0" applyBorder="1"/>
    <xf numFmtId="0" fontId="23" fillId="0" borderId="163" xfId="0" applyFont="1" applyBorder="1"/>
    <xf numFmtId="180" fontId="8" fillId="0" borderId="163" xfId="3" applyNumberFormat="1" applyFont="1" applyBorder="1" applyAlignment="1">
      <alignment vertical="center"/>
    </xf>
    <xf numFmtId="0" fontId="0" fillId="0" borderId="146" xfId="0" applyBorder="1"/>
    <xf numFmtId="40" fontId="8" fillId="0" borderId="181" xfId="3" applyNumberFormat="1" applyFont="1" applyBorder="1" applyAlignment="1">
      <alignment vertical="center"/>
    </xf>
    <xf numFmtId="180" fontId="23" fillId="0" borderId="0" xfId="0" applyNumberFormat="1" applyFont="1" applyFill="1" applyBorder="1" applyAlignment="1">
      <alignment vertical="center"/>
    </xf>
    <xf numFmtId="40" fontId="8" fillId="0" borderId="140" xfId="3" applyNumberFormat="1" applyFont="1" applyBorder="1" applyAlignment="1">
      <alignment horizontal="right" vertical="center"/>
    </xf>
    <xf numFmtId="40" fontId="8" fillId="0" borderId="187" xfId="3" applyNumberFormat="1" applyFont="1" applyBorder="1" applyAlignment="1">
      <alignment horizontal="right" vertical="center"/>
    </xf>
    <xf numFmtId="180" fontId="23" fillId="0" borderId="111" xfId="0" applyNumberFormat="1" applyFont="1" applyFill="1" applyBorder="1" applyAlignment="1">
      <alignment vertical="center"/>
    </xf>
    <xf numFmtId="40" fontId="8" fillId="0" borderId="137" xfId="3" applyNumberFormat="1" applyFont="1" applyBorder="1" applyAlignment="1">
      <alignment horizontal="right" vertical="center" shrinkToFit="1"/>
    </xf>
    <xf numFmtId="0" fontId="0" fillId="0" borderId="104" xfId="0" applyBorder="1" applyAlignment="1">
      <alignment horizontal="distributed" vertical="center" wrapText="1"/>
    </xf>
    <xf numFmtId="0" fontId="0" fillId="0" borderId="163" xfId="0" applyBorder="1"/>
    <xf numFmtId="40" fontId="8" fillId="0" borderId="179" xfId="3" applyNumberFormat="1" applyFont="1" applyFill="1" applyBorder="1" applyAlignment="1">
      <alignment horizontal="right" vertical="center"/>
    </xf>
    <xf numFmtId="180" fontId="8" fillId="0" borderId="109" xfId="0" applyNumberFormat="1" applyFont="1" applyFill="1" applyBorder="1" applyAlignment="1">
      <alignment horizontal="distributed" vertical="center"/>
    </xf>
    <xf numFmtId="180" fontId="23" fillId="0" borderId="123" xfId="0" applyNumberFormat="1" applyFont="1" applyFill="1" applyBorder="1" applyAlignment="1">
      <alignment vertical="center"/>
    </xf>
    <xf numFmtId="180" fontId="8" fillId="0" borderId="102" xfId="0" applyNumberFormat="1" applyFont="1" applyFill="1" applyBorder="1" applyAlignment="1">
      <alignment horizontal="right" vertical="center"/>
    </xf>
    <xf numFmtId="180" fontId="8" fillId="0" borderId="123" xfId="0" applyNumberFormat="1" applyFont="1" applyFill="1" applyBorder="1" applyAlignment="1">
      <alignment horizontal="right" vertical="center"/>
    </xf>
    <xf numFmtId="180" fontId="23" fillId="0" borderId="164" xfId="0" applyNumberFormat="1" applyFont="1" applyFill="1" applyBorder="1" applyAlignment="1">
      <alignment vertical="center"/>
    </xf>
    <xf numFmtId="180" fontId="8" fillId="0" borderId="141" xfId="3" applyNumberFormat="1" applyFont="1" applyBorder="1" applyAlignment="1">
      <alignment horizontal="right" vertical="center"/>
    </xf>
    <xf numFmtId="40" fontId="8" fillId="0" borderId="137" xfId="3" applyNumberFormat="1" applyFont="1" applyFill="1" applyBorder="1" applyAlignment="1">
      <alignment horizontal="right" vertical="center" shrinkToFit="1"/>
    </xf>
    <xf numFmtId="40" fontId="8" fillId="0" borderId="138" xfId="3" applyNumberFormat="1" applyFont="1" applyBorder="1" applyAlignment="1">
      <alignment horizontal="right" vertical="center" shrinkToFit="1"/>
    </xf>
    <xf numFmtId="40" fontId="8" fillId="0" borderId="140" xfId="3" applyNumberFormat="1" applyFont="1" applyFill="1" applyBorder="1" applyAlignment="1">
      <alignment vertical="center"/>
    </xf>
    <xf numFmtId="40" fontId="8" fillId="0" borderId="141" xfId="3" applyNumberFormat="1" applyFont="1" applyBorder="1" applyAlignment="1">
      <alignment vertical="center"/>
    </xf>
    <xf numFmtId="40" fontId="8" fillId="0" borderId="137" xfId="3" applyNumberFormat="1" applyFont="1" applyFill="1" applyBorder="1" applyAlignment="1">
      <alignment vertical="center"/>
    </xf>
    <xf numFmtId="40" fontId="8" fillId="0" borderId="138" xfId="3" applyNumberFormat="1" applyFont="1" applyBorder="1" applyAlignment="1">
      <alignment vertical="center"/>
    </xf>
    <xf numFmtId="180" fontId="8" fillId="0" borderId="184" xfId="3" applyNumberFormat="1" applyFont="1" applyBorder="1" applyAlignment="1">
      <alignment horizontal="right" vertical="center"/>
    </xf>
    <xf numFmtId="180" fontId="8" fillId="0" borderId="188" xfId="3" applyNumberFormat="1" applyFont="1" applyBorder="1" applyAlignment="1">
      <alignment vertical="center"/>
    </xf>
    <xf numFmtId="180" fontId="23" fillId="0" borderId="107" xfId="0" applyNumberFormat="1" applyFont="1" applyBorder="1" applyAlignment="1">
      <alignment vertical="center" shrinkToFit="1"/>
    </xf>
    <xf numFmtId="40" fontId="8" fillId="0" borderId="147" xfId="1" applyNumberFormat="1" applyFont="1" applyFill="1" applyBorder="1" applyAlignment="1">
      <alignment horizontal="right" vertical="center" shrinkToFit="1"/>
    </xf>
    <xf numFmtId="180" fontId="23" fillId="0" borderId="113" xfId="0" applyNumberFormat="1" applyFont="1" applyFill="1" applyBorder="1" applyAlignment="1">
      <alignment vertical="center"/>
    </xf>
    <xf numFmtId="40" fontId="8" fillId="0" borderId="189" xfId="3" applyNumberFormat="1" applyFont="1" applyFill="1" applyBorder="1" applyAlignment="1">
      <alignment vertical="center"/>
    </xf>
    <xf numFmtId="40" fontId="8" fillId="0" borderId="188" xfId="3" applyNumberFormat="1" applyFont="1" applyBorder="1" applyAlignment="1">
      <alignment vertical="center"/>
    </xf>
    <xf numFmtId="40" fontId="23" fillId="0" borderId="138" xfId="3" applyNumberFormat="1" applyFont="1" applyBorder="1" applyAlignment="1">
      <alignment vertical="center"/>
    </xf>
    <xf numFmtId="40" fontId="8" fillId="0" borderId="139" xfId="3" applyNumberFormat="1" applyFont="1" applyBorder="1" applyAlignment="1">
      <alignment vertical="center"/>
    </xf>
    <xf numFmtId="0" fontId="33" fillId="0" borderId="0" xfId="0" applyFont="1" applyAlignment="1">
      <alignment vertical="center"/>
    </xf>
    <xf numFmtId="0" fontId="33" fillId="0" borderId="0" xfId="0" applyFont="1" applyAlignment="1">
      <alignment vertical="center" shrinkToFit="1"/>
    </xf>
    <xf numFmtId="182" fontId="12" fillId="0" borderId="190" xfId="12" applyNumberFormat="1" applyFont="1" applyFill="1" applyBorder="1" applyAlignment="1">
      <alignment vertical="center"/>
    </xf>
    <xf numFmtId="182" fontId="12" fillId="0" borderId="191" xfId="12" applyNumberFormat="1" applyFont="1" applyFill="1" applyBorder="1" applyAlignment="1">
      <alignment vertical="center"/>
    </xf>
    <xf numFmtId="40" fontId="8" fillId="0" borderId="179" xfId="3" applyNumberFormat="1" applyFont="1" applyBorder="1" applyAlignment="1">
      <alignment vertical="center"/>
    </xf>
    <xf numFmtId="40" fontId="8" fillId="0" borderId="135" xfId="3" applyNumberFormat="1" applyFont="1" applyBorder="1" applyAlignment="1">
      <alignment vertical="center"/>
    </xf>
    <xf numFmtId="0" fontId="0" fillId="0" borderId="0" xfId="0" applyBorder="1"/>
    <xf numFmtId="40" fontId="8" fillId="0" borderId="171" xfId="1" applyNumberFormat="1" applyFont="1" applyBorder="1" applyAlignment="1">
      <alignment horizontal="right" vertical="center"/>
    </xf>
    <xf numFmtId="40" fontId="8" fillId="0" borderId="185" xfId="1" applyNumberFormat="1" applyFont="1" applyBorder="1" applyAlignment="1">
      <alignment horizontal="right" vertical="center"/>
    </xf>
    <xf numFmtId="40" fontId="8" fillId="0" borderId="182" xfId="1" applyNumberFormat="1" applyFont="1" applyBorder="1" applyAlignment="1">
      <alignment horizontal="right" vertical="center"/>
    </xf>
    <xf numFmtId="40" fontId="8" fillId="0" borderId="187" xfId="1" applyNumberFormat="1" applyFont="1" applyFill="1" applyBorder="1" applyAlignment="1">
      <alignment horizontal="right" vertical="center" shrinkToFit="1"/>
    </xf>
    <xf numFmtId="40" fontId="8" fillId="0" borderId="187" xfId="1" applyNumberFormat="1" applyFont="1" applyBorder="1" applyAlignment="1">
      <alignment horizontal="right" vertical="center" shrinkToFit="1"/>
    </xf>
    <xf numFmtId="40" fontId="8" fillId="0" borderId="192" xfId="1" applyNumberFormat="1" applyFont="1" applyFill="1" applyBorder="1" applyAlignment="1">
      <alignment horizontal="right" vertical="center" shrinkToFit="1"/>
    </xf>
    <xf numFmtId="180" fontId="8" fillId="0" borderId="193" xfId="1" applyNumberFormat="1" applyFont="1" applyFill="1" applyBorder="1" applyAlignment="1">
      <alignment horizontal="right" vertical="center" shrinkToFit="1"/>
    </xf>
    <xf numFmtId="40" fontId="8" fillId="0" borderId="194" xfId="1" applyNumberFormat="1" applyFont="1" applyFill="1" applyBorder="1" applyAlignment="1">
      <alignment horizontal="right" vertical="center" shrinkToFit="1"/>
    </xf>
    <xf numFmtId="40" fontId="8" fillId="0" borderId="195" xfId="1" applyNumberFormat="1" applyFont="1" applyFill="1" applyBorder="1" applyAlignment="1">
      <alignment horizontal="right" vertical="center" shrinkToFit="1"/>
    </xf>
    <xf numFmtId="178" fontId="2" fillId="0" borderId="103" xfId="0" applyNumberFormat="1" applyFont="1" applyBorder="1" applyAlignment="1">
      <alignment vertical="center"/>
    </xf>
    <xf numFmtId="178" fontId="2" fillId="0" borderId="196" xfId="0" applyNumberFormat="1" applyFont="1" applyBorder="1" applyAlignment="1">
      <alignment vertical="center"/>
    </xf>
    <xf numFmtId="38" fontId="4" fillId="0" borderId="43" xfId="3" applyFont="1" applyFill="1" applyBorder="1" applyAlignment="1">
      <alignment horizontal="right" vertical="center"/>
    </xf>
    <xf numFmtId="38" fontId="0" fillId="0" borderId="116" xfId="3" applyFont="1" applyBorder="1" applyAlignment="1">
      <alignment vertical="center"/>
    </xf>
    <xf numFmtId="38" fontId="4" fillId="0" borderId="150" xfId="3" applyFont="1" applyFill="1" applyBorder="1" applyAlignment="1">
      <alignment horizontal="right" vertical="center"/>
    </xf>
    <xf numFmtId="38" fontId="0" fillId="0" borderId="87" xfId="3" applyFont="1" applyBorder="1" applyAlignment="1">
      <alignment vertical="center"/>
    </xf>
    <xf numFmtId="3" fontId="14" fillId="2" borderId="197" xfId="12" applyNumberFormat="1" applyFont="1" applyFill="1" applyBorder="1" applyAlignment="1">
      <alignment horizontal="center" vertical="center"/>
    </xf>
    <xf numFmtId="3" fontId="14" fillId="2" borderId="198" xfId="12" applyNumberFormat="1" applyFont="1" applyFill="1" applyBorder="1" applyAlignment="1">
      <alignment vertical="center"/>
    </xf>
    <xf numFmtId="0" fontId="0" fillId="0" borderId="102" xfId="0" applyBorder="1"/>
    <xf numFmtId="180" fontId="23" fillId="0" borderId="196" xfId="0" applyNumberFormat="1" applyFont="1" applyFill="1" applyBorder="1" applyAlignment="1">
      <alignment vertical="center"/>
    </xf>
    <xf numFmtId="180" fontId="8" fillId="0" borderId="181" xfId="0" applyNumberFormat="1" applyFont="1" applyFill="1" applyBorder="1" applyAlignment="1">
      <alignment vertical="center" wrapText="1"/>
    </xf>
    <xf numFmtId="180" fontId="8" fillId="0" borderId="145" xfId="0" applyNumberFormat="1" applyFont="1" applyFill="1" applyBorder="1" applyAlignment="1">
      <alignment horizontal="distributed" vertical="center" wrapText="1"/>
    </xf>
    <xf numFmtId="180" fontId="8" fillId="0" borderId="105" xfId="0" applyNumberFormat="1" applyFont="1" applyFill="1" applyBorder="1" applyAlignment="1">
      <alignment vertical="center"/>
    </xf>
    <xf numFmtId="40" fontId="8" fillId="0" borderId="172" xfId="1" applyNumberFormat="1" applyFont="1" applyBorder="1" applyAlignment="1">
      <alignment horizontal="right" vertical="center"/>
    </xf>
    <xf numFmtId="40" fontId="8" fillId="0" borderId="140" xfId="1" applyNumberFormat="1" applyFont="1" applyBorder="1" applyAlignment="1">
      <alignment horizontal="right" vertical="center"/>
    </xf>
    <xf numFmtId="40" fontId="8" fillId="0" borderId="187" xfId="1" applyNumberFormat="1" applyFont="1" applyBorder="1" applyAlignment="1">
      <alignment horizontal="right" vertical="center"/>
    </xf>
    <xf numFmtId="179" fontId="8" fillId="0" borderId="154" xfId="0" applyNumberFormat="1" applyFont="1" applyBorder="1" applyAlignment="1">
      <alignment vertical="center"/>
    </xf>
    <xf numFmtId="180" fontId="23" fillId="0" borderId="154" xfId="0" applyNumberFormat="1" applyFont="1" applyFill="1" applyBorder="1" applyAlignment="1">
      <alignment vertical="center"/>
    </xf>
    <xf numFmtId="40" fontId="23" fillId="0" borderId="199" xfId="3" applyNumberFormat="1" applyFont="1" applyBorder="1" applyAlignment="1">
      <alignment horizontal="right" vertical="center" shrinkToFit="1"/>
    </xf>
    <xf numFmtId="40" fontId="23" fillId="0" borderId="150" xfId="3" applyNumberFormat="1" applyFont="1" applyBorder="1" applyAlignment="1">
      <alignment horizontal="right" vertical="center" shrinkToFit="1"/>
    </xf>
    <xf numFmtId="40" fontId="8" fillId="0" borderId="200" xfId="3" applyNumberFormat="1" applyFont="1" applyFill="1" applyBorder="1" applyAlignment="1">
      <alignment horizontal="right" vertical="center"/>
    </xf>
    <xf numFmtId="40" fontId="8" fillId="0" borderId="201" xfId="3" applyNumberFormat="1" applyFont="1" applyBorder="1" applyAlignment="1">
      <alignment horizontal="right" vertical="center"/>
    </xf>
    <xf numFmtId="40" fontId="8" fillId="0" borderId="202" xfId="3" applyNumberFormat="1" applyFont="1" applyBorder="1" applyAlignment="1">
      <alignment horizontal="right" vertical="center"/>
    </xf>
    <xf numFmtId="40" fontId="8" fillId="0" borderId="200" xfId="3" applyNumberFormat="1" applyFont="1" applyBorder="1" applyAlignment="1">
      <alignment horizontal="right" vertical="center"/>
    </xf>
    <xf numFmtId="40" fontId="8" fillId="0" borderId="203" xfId="3" applyNumberFormat="1" applyFont="1" applyBorder="1" applyAlignment="1">
      <alignment horizontal="right" vertical="center"/>
    </xf>
    <xf numFmtId="188" fontId="23" fillId="0" borderId="0" xfId="0" applyNumberFormat="1" applyFont="1" applyFill="1" applyAlignment="1">
      <alignment vertical="center"/>
    </xf>
    <xf numFmtId="178" fontId="23" fillId="0" borderId="0" xfId="0" applyNumberFormat="1" applyFont="1" applyFill="1" applyAlignment="1">
      <alignment vertical="center"/>
    </xf>
    <xf numFmtId="187" fontId="8" fillId="0" borderId="105" xfId="0" applyNumberFormat="1" applyFont="1" applyBorder="1" applyAlignment="1">
      <alignment vertical="center"/>
    </xf>
    <xf numFmtId="187" fontId="23" fillId="0" borderId="111" xfId="0" applyNumberFormat="1" applyFont="1" applyFill="1" applyBorder="1" applyAlignment="1">
      <alignment vertical="center"/>
    </xf>
    <xf numFmtId="187" fontId="8" fillId="0" borderId="137" xfId="3" applyNumberFormat="1" applyFont="1" applyFill="1" applyBorder="1" applyAlignment="1">
      <alignment horizontal="right" vertical="center"/>
    </xf>
    <xf numFmtId="187" fontId="8" fillId="0" borderId="138" xfId="3" applyNumberFormat="1" applyFont="1" applyBorder="1" applyAlignment="1">
      <alignment horizontal="right" vertical="center"/>
    </xf>
    <xf numFmtId="187" fontId="8" fillId="0" borderId="139" xfId="3" applyNumberFormat="1" applyFont="1" applyBorder="1" applyAlignment="1">
      <alignment horizontal="right" vertical="center"/>
    </xf>
    <xf numFmtId="187" fontId="8" fillId="0" borderId="137" xfId="3" applyNumberFormat="1" applyFont="1" applyBorder="1" applyAlignment="1">
      <alignment horizontal="right" vertical="center"/>
    </xf>
    <xf numFmtId="187" fontId="8" fillId="0" borderId="171" xfId="3" applyNumberFormat="1" applyFont="1" applyBorder="1" applyAlignment="1">
      <alignment horizontal="right" vertical="center"/>
    </xf>
    <xf numFmtId="180" fontId="8" fillId="0" borderId="137" xfId="3" applyNumberFormat="1" applyFont="1" applyFill="1" applyBorder="1" applyAlignment="1">
      <alignment horizontal="right" vertical="center"/>
    </xf>
    <xf numFmtId="180" fontId="8" fillId="0" borderId="139" xfId="3" applyNumberFormat="1" applyFont="1" applyBorder="1" applyAlignment="1">
      <alignment horizontal="right" vertical="center"/>
    </xf>
    <xf numFmtId="179" fontId="8" fillId="0" borderId="204" xfId="0" applyNumberFormat="1" applyFont="1" applyBorder="1" applyAlignment="1">
      <alignment vertical="center"/>
    </xf>
    <xf numFmtId="180" fontId="23" fillId="0" borderId="205" xfId="0" applyNumberFormat="1" applyFont="1" applyFill="1" applyBorder="1" applyAlignment="1">
      <alignment vertical="center"/>
    </xf>
    <xf numFmtId="40" fontId="8" fillId="0" borderId="206" xfId="3" applyNumberFormat="1" applyFont="1" applyFill="1" applyBorder="1" applyAlignment="1">
      <alignment horizontal="right" vertical="center" shrinkToFit="1"/>
    </xf>
    <xf numFmtId="40" fontId="8" fillId="0" borderId="207" xfId="3" applyNumberFormat="1" applyFont="1" applyBorder="1" applyAlignment="1">
      <alignment horizontal="right" vertical="center" shrinkToFit="1"/>
    </xf>
    <xf numFmtId="40" fontId="8" fillId="0" borderId="208" xfId="3" applyNumberFormat="1" applyFont="1" applyBorder="1" applyAlignment="1">
      <alignment horizontal="right" vertical="center"/>
    </xf>
    <xf numFmtId="40" fontId="8" fillId="0" borderId="206" xfId="3" applyNumberFormat="1" applyFont="1" applyFill="1" applyBorder="1" applyAlignment="1">
      <alignment horizontal="right" vertical="center"/>
    </xf>
    <xf numFmtId="40" fontId="8" fillId="0" borderId="207" xfId="3" applyNumberFormat="1" applyFont="1" applyBorder="1" applyAlignment="1">
      <alignment horizontal="right" vertical="center"/>
    </xf>
    <xf numFmtId="40" fontId="8" fillId="0" borderId="206" xfId="3" applyNumberFormat="1" applyFont="1" applyBorder="1" applyAlignment="1">
      <alignment horizontal="right" vertical="center"/>
    </xf>
    <xf numFmtId="40" fontId="8" fillId="0" borderId="209" xfId="3" applyNumberFormat="1" applyFont="1" applyBorder="1" applyAlignment="1">
      <alignment horizontal="right" vertical="center"/>
    </xf>
    <xf numFmtId="179" fontId="8" fillId="0" borderId="210" xfId="0" applyNumberFormat="1" applyFont="1" applyBorder="1" applyAlignment="1">
      <alignment vertical="center"/>
    </xf>
    <xf numFmtId="180" fontId="23" fillId="0" borderId="204" xfId="0" applyNumberFormat="1" applyFont="1" applyFill="1" applyBorder="1" applyAlignment="1">
      <alignment vertical="center"/>
    </xf>
    <xf numFmtId="179" fontId="23" fillId="0" borderId="154" xfId="0" applyNumberFormat="1" applyFont="1" applyBorder="1" applyAlignment="1">
      <alignment vertical="center"/>
    </xf>
    <xf numFmtId="179" fontId="23" fillId="0" borderId="108" xfId="0" applyNumberFormat="1" applyFont="1" applyBorder="1" applyAlignment="1">
      <alignment vertical="center"/>
    </xf>
    <xf numFmtId="40" fontId="8" fillId="0" borderId="147" xfId="1" applyNumberFormat="1" applyFont="1" applyBorder="1" applyAlignment="1">
      <alignment horizontal="right" vertical="center"/>
    </xf>
    <xf numFmtId="179" fontId="23" fillId="0" borderId="161" xfId="0" applyNumberFormat="1" applyFont="1" applyBorder="1" applyAlignment="1">
      <alignment vertical="center"/>
    </xf>
    <xf numFmtId="40" fontId="8" fillId="0" borderId="199" xfId="1" applyNumberFormat="1" applyFont="1" applyFill="1" applyBorder="1" applyAlignment="1">
      <alignment horizontal="right" vertical="center"/>
    </xf>
    <xf numFmtId="40" fontId="8" fillId="0" borderId="211" xfId="1" applyNumberFormat="1" applyFont="1" applyBorder="1" applyAlignment="1">
      <alignment horizontal="right" vertical="center"/>
    </xf>
    <xf numFmtId="40" fontId="8" fillId="0" borderId="212" xfId="1" applyNumberFormat="1" applyFont="1" applyBorder="1" applyAlignment="1">
      <alignment horizontal="right" vertical="center"/>
    </xf>
    <xf numFmtId="40" fontId="8" fillId="0" borderId="200" xfId="1" applyNumberFormat="1" applyFont="1" applyFill="1" applyBorder="1" applyAlignment="1">
      <alignment horizontal="right" vertical="center"/>
    </xf>
    <xf numFmtId="40" fontId="8" fillId="0" borderId="201" xfId="1" applyNumberFormat="1" applyFont="1" applyBorder="1" applyAlignment="1">
      <alignment horizontal="right" vertical="center"/>
    </xf>
    <xf numFmtId="40" fontId="8" fillId="0" borderId="202" xfId="1" applyNumberFormat="1" applyFont="1" applyBorder="1" applyAlignment="1">
      <alignment horizontal="right" vertical="center"/>
    </xf>
    <xf numFmtId="40" fontId="8" fillId="0" borderId="200" xfId="1" applyNumberFormat="1" applyFont="1" applyBorder="1" applyAlignment="1">
      <alignment horizontal="right" vertical="center"/>
    </xf>
    <xf numFmtId="40" fontId="8" fillId="0" borderId="203" xfId="1" applyNumberFormat="1" applyFont="1" applyBorder="1" applyAlignment="1">
      <alignment horizontal="right" vertical="center"/>
    </xf>
    <xf numFmtId="0" fontId="34" fillId="0" borderId="0" xfId="10">
      <alignment vertical="center"/>
    </xf>
    <xf numFmtId="0" fontId="33" fillId="0" borderId="0" xfId="10" applyFont="1" applyAlignment="1">
      <alignment vertical="center" shrinkToFit="1"/>
    </xf>
    <xf numFmtId="0" fontId="36" fillId="0" borderId="0" xfId="10" applyFont="1" applyAlignment="1">
      <alignment vertical="center" shrinkToFit="1"/>
    </xf>
    <xf numFmtId="0" fontId="33" fillId="0" borderId="0" xfId="10" applyFont="1" applyBorder="1" applyAlignment="1">
      <alignment horizontal="right" vertical="center" shrinkToFit="1"/>
    </xf>
    <xf numFmtId="0" fontId="33" fillId="0" borderId="0" xfId="10" applyFont="1" applyBorder="1" applyAlignment="1">
      <alignment vertical="center" shrinkToFit="1"/>
    </xf>
    <xf numFmtId="0" fontId="37" fillId="0" borderId="213" xfId="10" applyFont="1" applyBorder="1">
      <alignment vertical="center"/>
    </xf>
    <xf numFmtId="0" fontId="37" fillId="0" borderId="214" xfId="10" applyFont="1" applyBorder="1" applyAlignment="1">
      <alignment horizontal="center" vertical="center" shrinkToFit="1"/>
    </xf>
    <xf numFmtId="0" fontId="37" fillId="0" borderId="124" xfId="10" applyFont="1" applyBorder="1">
      <alignment vertical="center"/>
    </xf>
    <xf numFmtId="0" fontId="37" fillId="0" borderId="215" xfId="10" applyFont="1" applyBorder="1" applyAlignment="1">
      <alignment vertical="center" shrinkToFit="1"/>
    </xf>
    <xf numFmtId="0" fontId="37" fillId="0" borderId="216" xfId="10" applyFont="1" applyBorder="1" applyAlignment="1">
      <alignment vertical="center" shrinkToFit="1"/>
    </xf>
    <xf numFmtId="0" fontId="37" fillId="0" borderId="217" xfId="10" applyFont="1" applyBorder="1" applyAlignment="1">
      <alignment vertical="center" shrinkToFit="1"/>
    </xf>
    <xf numFmtId="0" fontId="37" fillId="0" borderId="111" xfId="10" applyFont="1" applyBorder="1" applyAlignment="1">
      <alignment vertical="center" shrinkToFit="1"/>
    </xf>
    <xf numFmtId="0" fontId="37" fillId="0" borderId="105" xfId="10" applyFont="1" applyBorder="1" applyAlignment="1">
      <alignment vertical="center" shrinkToFit="1"/>
    </xf>
    <xf numFmtId="0" fontId="37" fillId="0" borderId="122" xfId="10" applyFont="1" applyBorder="1" applyAlignment="1">
      <alignment vertical="center" shrinkToFit="1"/>
    </xf>
    <xf numFmtId="0" fontId="37" fillId="0" borderId="152" xfId="10" applyFont="1" applyBorder="1" applyAlignment="1">
      <alignment vertical="center" shrinkToFit="1"/>
    </xf>
    <xf numFmtId="0" fontId="37" fillId="0" borderId="110" xfId="10" applyFont="1" applyBorder="1" applyAlignment="1">
      <alignment vertical="center" shrinkToFit="1"/>
    </xf>
    <xf numFmtId="0" fontId="37" fillId="0" borderId="153" xfId="10" applyFont="1" applyBorder="1" applyAlignment="1">
      <alignment vertical="center" shrinkToFit="1"/>
    </xf>
    <xf numFmtId="0" fontId="37" fillId="0" borderId="157" xfId="10" applyFont="1" applyBorder="1">
      <alignment vertical="center"/>
    </xf>
    <xf numFmtId="0" fontId="37" fillId="0" borderId="119" xfId="10" applyFont="1" applyBorder="1">
      <alignment vertical="center"/>
    </xf>
    <xf numFmtId="0" fontId="37" fillId="0" borderId="126" xfId="10" applyFont="1" applyBorder="1">
      <alignment vertical="center"/>
    </xf>
    <xf numFmtId="0" fontId="37" fillId="0" borderId="129" xfId="10" applyFont="1" applyBorder="1" applyAlignment="1">
      <alignment vertical="center" shrinkToFit="1"/>
    </xf>
    <xf numFmtId="0" fontId="37" fillId="0" borderId="128" xfId="10" applyFont="1" applyBorder="1" applyAlignment="1">
      <alignment vertical="center" shrinkToFit="1"/>
    </xf>
    <xf numFmtId="0" fontId="37" fillId="0" borderId="127" xfId="10" applyFont="1" applyBorder="1" applyAlignment="1">
      <alignment vertical="center" shrinkToFit="1"/>
    </xf>
    <xf numFmtId="0" fontId="37" fillId="0" borderId="215" xfId="6" applyFont="1" applyBorder="1" applyAlignment="1">
      <alignment vertical="center" shrinkToFit="1"/>
    </xf>
    <xf numFmtId="0" fontId="37" fillId="0" borderId="0" xfId="6" applyFont="1" applyBorder="1" applyAlignment="1">
      <alignment vertical="center" shrinkToFit="1"/>
    </xf>
    <xf numFmtId="0" fontId="37" fillId="0" borderId="145" xfId="6" applyFont="1" applyBorder="1" applyAlignment="1">
      <alignment vertical="center" shrinkToFit="1"/>
    </xf>
    <xf numFmtId="0" fontId="37" fillId="0" borderId="111" xfId="6" applyFont="1" applyBorder="1" applyAlignment="1">
      <alignment vertical="center" shrinkToFit="1"/>
    </xf>
    <xf numFmtId="0" fontId="37" fillId="0" borderId="218" xfId="6" applyFont="1" applyBorder="1" applyAlignment="1">
      <alignment vertical="center" shrinkToFit="1"/>
    </xf>
    <xf numFmtId="0" fontId="37" fillId="0" borderId="152" xfId="6" applyFont="1" applyBorder="1" applyAlignment="1">
      <alignment vertical="center" shrinkToFit="1"/>
    </xf>
    <xf numFmtId="0" fontId="37" fillId="0" borderId="104" xfId="6" applyFont="1" applyBorder="1" applyAlignment="1">
      <alignment horizontal="center" vertical="center" textRotation="255" shrinkToFit="1"/>
    </xf>
    <xf numFmtId="0" fontId="37" fillId="0" borderId="104" xfId="6" applyFont="1" applyBorder="1" applyAlignment="1">
      <alignment horizontal="distributed" vertical="center" shrinkToFit="1"/>
    </xf>
    <xf numFmtId="0" fontId="37" fillId="0" borderId="104" xfId="6" applyFont="1" applyBorder="1" applyAlignment="1">
      <alignment vertical="center" shrinkToFit="1"/>
    </xf>
    <xf numFmtId="0" fontId="37" fillId="0" borderId="129" xfId="6" applyFont="1" applyBorder="1" applyAlignment="1">
      <alignment vertical="center" shrinkToFit="1"/>
    </xf>
    <xf numFmtId="0" fontId="37" fillId="0" borderId="186" xfId="6" applyFont="1" applyBorder="1" applyAlignment="1">
      <alignment vertical="center" textRotation="255" shrinkToFit="1"/>
    </xf>
    <xf numFmtId="0" fontId="38" fillId="0" borderId="219" xfId="6" applyFont="1" applyBorder="1" applyAlignment="1">
      <alignment vertical="center" textRotation="255" shrinkToFit="1"/>
    </xf>
    <xf numFmtId="0" fontId="38" fillId="0" borderId="109" xfId="6" applyFont="1" applyBorder="1" applyAlignment="1">
      <alignment vertical="center" textRotation="255" shrinkToFit="1"/>
    </xf>
    <xf numFmtId="0" fontId="38" fillId="0" borderId="220" xfId="6" applyFont="1" applyBorder="1" applyAlignment="1">
      <alignment vertical="center" textRotation="255" shrinkToFit="1"/>
    </xf>
    <xf numFmtId="0" fontId="38" fillId="0" borderId="221" xfId="6" applyFont="1" applyBorder="1" applyAlignment="1">
      <alignment vertical="center" textRotation="255" shrinkToFit="1"/>
    </xf>
    <xf numFmtId="0" fontId="37" fillId="0" borderId="216" xfId="6" applyFont="1" applyBorder="1" applyAlignment="1">
      <alignment vertical="center" shrinkToFit="1"/>
    </xf>
    <xf numFmtId="0" fontId="37" fillId="0" borderId="105" xfId="6" applyFont="1" applyBorder="1" applyAlignment="1">
      <alignment vertical="center" shrinkToFit="1"/>
    </xf>
    <xf numFmtId="186" fontId="37" fillId="0" borderId="105" xfId="6" applyNumberFormat="1" applyFont="1" applyBorder="1" applyAlignment="1">
      <alignment vertical="center" shrinkToFit="1"/>
    </xf>
    <xf numFmtId="0" fontId="37" fillId="0" borderId="110" xfId="6" applyFont="1" applyBorder="1" applyAlignment="1">
      <alignment vertical="center" shrinkToFit="1"/>
    </xf>
    <xf numFmtId="0" fontId="37" fillId="0" borderId="128" xfId="6" applyFont="1" applyBorder="1" applyAlignment="1">
      <alignment vertical="center" shrinkToFit="1"/>
    </xf>
    <xf numFmtId="186" fontId="37" fillId="0" borderId="128" xfId="6" applyNumberFormat="1" applyFont="1" applyBorder="1" applyAlignment="1">
      <alignment vertical="center" shrinkToFit="1"/>
    </xf>
    <xf numFmtId="0" fontId="37" fillId="0" borderId="105" xfId="6" applyFont="1" applyFill="1" applyBorder="1" applyAlignment="1">
      <alignment vertical="center" shrinkToFit="1"/>
    </xf>
    <xf numFmtId="186" fontId="37" fillId="0" borderId="216" xfId="6" applyNumberFormat="1" applyFont="1" applyBorder="1" applyAlignment="1">
      <alignment vertical="center" shrinkToFit="1"/>
    </xf>
    <xf numFmtId="186" fontId="37" fillId="0" borderId="110" xfId="6" applyNumberFormat="1" applyFont="1" applyBorder="1" applyAlignment="1">
      <alignment vertical="center" shrinkToFit="1"/>
    </xf>
    <xf numFmtId="186" fontId="37" fillId="0" borderId="105" xfId="6" applyNumberFormat="1" applyFont="1" applyBorder="1" applyAlignment="1">
      <alignment horizontal="right" vertical="center" shrinkToFit="1"/>
    </xf>
    <xf numFmtId="0" fontId="33" fillId="6" borderId="0" xfId="9" applyNumberFormat="1" applyFont="1" applyFill="1" applyAlignment="1">
      <alignment horizontal="left" vertical="center" shrinkToFit="1"/>
    </xf>
    <xf numFmtId="0" fontId="33" fillId="0" borderId="0" xfId="9" applyNumberFormat="1" applyFont="1" applyAlignment="1">
      <alignment horizontal="left" vertical="center" shrinkToFit="1"/>
    </xf>
    <xf numFmtId="0" fontId="33" fillId="0" borderId="0" xfId="6" applyNumberFormat="1" applyFont="1" applyAlignment="1">
      <alignment horizontal="left" vertical="center" shrinkToFit="1"/>
    </xf>
    <xf numFmtId="0" fontId="4" fillId="0" borderId="0" xfId="9" applyNumberFormat="1" applyAlignment="1">
      <alignment horizontal="left"/>
    </xf>
    <xf numFmtId="0" fontId="33" fillId="6" borderId="0" xfId="6" applyNumberFormat="1" applyFont="1" applyFill="1" applyAlignment="1">
      <alignment horizontal="left" vertical="center" shrinkToFit="1"/>
    </xf>
    <xf numFmtId="0" fontId="39" fillId="0" borderId="0" xfId="9" applyNumberFormat="1" applyFont="1" applyFill="1" applyAlignment="1">
      <alignment horizontal="left" vertical="center" shrinkToFit="1"/>
    </xf>
    <xf numFmtId="0" fontId="33" fillId="0" borderId="0" xfId="9" applyNumberFormat="1" applyFont="1" applyAlignment="1">
      <alignment horizontal="left" vertical="center"/>
    </xf>
    <xf numFmtId="0" fontId="33" fillId="0" borderId="0" xfId="9" applyNumberFormat="1" applyFont="1" applyFill="1" applyAlignment="1">
      <alignment horizontal="left" vertical="center"/>
    </xf>
    <xf numFmtId="0" fontId="33" fillId="0" borderId="0" xfId="9" applyNumberFormat="1" applyFont="1" applyFill="1" applyAlignment="1">
      <alignment horizontal="left" vertical="center" shrinkToFit="1"/>
    </xf>
    <xf numFmtId="0" fontId="33" fillId="6" borderId="0" xfId="9" applyFont="1" applyFill="1" applyAlignment="1">
      <alignment horizontal="left" vertical="center" shrinkToFit="1"/>
    </xf>
    <xf numFmtId="0" fontId="33" fillId="0" borderId="0" xfId="9" applyFont="1" applyAlignment="1">
      <alignment horizontal="left" vertical="center" shrinkToFit="1"/>
    </xf>
    <xf numFmtId="0" fontId="33" fillId="0" borderId="0" xfId="6" applyFont="1" applyAlignment="1">
      <alignment horizontal="left" vertical="center" shrinkToFit="1"/>
    </xf>
    <xf numFmtId="0" fontId="4" fillId="0" borderId="0" xfId="9" applyAlignment="1">
      <alignment horizontal="left"/>
    </xf>
    <xf numFmtId="0" fontId="33" fillId="6" borderId="0" xfId="6" applyFont="1" applyFill="1" applyAlignment="1">
      <alignment horizontal="left" vertical="center" shrinkToFit="1"/>
    </xf>
    <xf numFmtId="0" fontId="34" fillId="0" borderId="0" xfId="10" applyAlignment="1">
      <alignment horizontal="left" vertical="center"/>
    </xf>
    <xf numFmtId="180" fontId="8" fillId="0" borderId="211" xfId="3" applyNumberFormat="1" applyFont="1" applyBorder="1" applyAlignment="1">
      <alignment horizontal="right" vertical="center"/>
    </xf>
    <xf numFmtId="180" fontId="32" fillId="0" borderId="135" xfId="1" applyNumberFormat="1" applyFont="1" applyBorder="1" applyAlignment="1">
      <alignment horizontal="right" vertical="center"/>
    </xf>
    <xf numFmtId="180" fontId="8" fillId="0" borderId="138" xfId="1" applyNumberFormat="1" applyFont="1" applyBorder="1" applyAlignment="1">
      <alignment horizontal="right" vertical="center"/>
    </xf>
    <xf numFmtId="0" fontId="30" fillId="0" borderId="0" xfId="0" applyFont="1" applyBorder="1" applyAlignment="1">
      <alignment vertical="top" wrapText="1"/>
    </xf>
    <xf numFmtId="0" fontId="0" fillId="0" borderId="68" xfId="0" applyBorder="1"/>
    <xf numFmtId="0" fontId="29" fillId="0" borderId="43" xfId="0" applyFont="1" applyBorder="1" applyAlignment="1">
      <alignment vertical="top" wrapText="1"/>
    </xf>
    <xf numFmtId="0" fontId="29" fillId="0" borderId="43" xfId="0" applyFont="1" applyBorder="1" applyAlignment="1">
      <alignment vertical="top"/>
    </xf>
    <xf numFmtId="0" fontId="0" fillId="0" borderId="116" xfId="0" applyBorder="1"/>
    <xf numFmtId="0" fontId="0" fillId="0" borderId="124" xfId="0" applyBorder="1"/>
    <xf numFmtId="0" fontId="0" fillId="0" borderId="132" xfId="0" applyBorder="1"/>
    <xf numFmtId="0" fontId="29" fillId="0" borderId="0" xfId="0" applyFont="1" applyBorder="1" applyAlignment="1">
      <alignment vertical="top"/>
    </xf>
    <xf numFmtId="0" fontId="0" fillId="0" borderId="69" xfId="0" applyBorder="1"/>
    <xf numFmtId="0" fontId="0" fillId="0" borderId="87" xfId="0" applyBorder="1"/>
    <xf numFmtId="0" fontId="14" fillId="0" borderId="0" xfId="5" applyFont="1" applyBorder="1" applyAlignment="1">
      <alignment horizontal="left" vertical="center" wrapText="1"/>
    </xf>
    <xf numFmtId="0" fontId="14" fillId="0" borderId="0" xfId="5" applyFont="1" applyBorder="1" applyAlignment="1">
      <alignment horizontal="left" vertical="center"/>
    </xf>
    <xf numFmtId="0" fontId="19" fillId="0" borderId="0" xfId="0" applyFont="1" applyAlignment="1">
      <alignment horizontal="center" vertical="center"/>
    </xf>
    <xf numFmtId="0" fontId="30" fillId="0" borderId="0" xfId="0" applyFont="1" applyBorder="1" applyAlignment="1">
      <alignment vertical="top" wrapText="1"/>
    </xf>
    <xf numFmtId="0" fontId="21" fillId="0" borderId="0" xfId="0" applyFont="1" applyAlignment="1">
      <alignment horizontal="center" vertical="center"/>
    </xf>
    <xf numFmtId="0" fontId="20" fillId="0" borderId="0" xfId="0" applyFont="1" applyAlignment="1">
      <alignment horizontal="center" vertical="center"/>
    </xf>
    <xf numFmtId="0" fontId="41" fillId="0" borderId="0" xfId="0" applyFont="1" applyBorder="1" applyAlignment="1">
      <alignment horizontal="center" vertical="top"/>
    </xf>
    <xf numFmtId="0" fontId="42" fillId="0" borderId="0" xfId="0" applyFont="1" applyBorder="1" applyAlignment="1">
      <alignment horizontal="center" vertical="top"/>
    </xf>
    <xf numFmtId="0" fontId="29" fillId="0" borderId="0" xfId="0" applyFont="1" applyBorder="1" applyAlignment="1">
      <alignment vertical="distributed" wrapText="1"/>
    </xf>
    <xf numFmtId="0" fontId="29" fillId="0" borderId="150" xfId="0" applyFont="1" applyBorder="1" applyAlignment="1">
      <alignment vertical="distributed" wrapText="1"/>
    </xf>
    <xf numFmtId="3" fontId="14" fillId="2" borderId="7" xfId="12" applyNumberFormat="1" applyFont="1" applyFill="1" applyBorder="1" applyAlignment="1">
      <alignment horizontal="distributed" vertical="center"/>
    </xf>
    <xf numFmtId="3" fontId="8" fillId="0" borderId="0" xfId="12" applyNumberFormat="1" applyFont="1" applyBorder="1" applyAlignment="1">
      <alignment horizontal="center" vertical="center"/>
    </xf>
    <xf numFmtId="0" fontId="2" fillId="0" borderId="0" xfId="12" applyFont="1" applyBorder="1" applyAlignment="1">
      <alignment vertical="center"/>
    </xf>
    <xf numFmtId="0" fontId="2" fillId="0" borderId="0" xfId="12" applyFont="1" applyBorder="1" applyAlignment="1">
      <alignment horizontal="center" vertical="center"/>
    </xf>
    <xf numFmtId="3" fontId="14" fillId="2" borderId="22" xfId="12" applyNumberFormat="1" applyFont="1" applyFill="1" applyBorder="1" applyAlignment="1">
      <alignment horizontal="distributed" vertical="center"/>
    </xf>
    <xf numFmtId="3" fontId="14" fillId="2" borderId="234" xfId="12" applyNumberFormat="1" applyFont="1" applyFill="1" applyBorder="1" applyAlignment="1">
      <alignment horizontal="center" vertical="center"/>
    </xf>
    <xf numFmtId="3" fontId="14" fillId="2" borderId="150" xfId="12" applyNumberFormat="1" applyFont="1" applyFill="1" applyBorder="1" applyAlignment="1">
      <alignment horizontal="center" vertical="center"/>
    </xf>
    <xf numFmtId="3" fontId="14" fillId="2" borderId="228" xfId="12" applyNumberFormat="1" applyFont="1" applyFill="1" applyBorder="1" applyAlignment="1">
      <alignment horizontal="distributed" vertical="center"/>
    </xf>
    <xf numFmtId="3" fontId="14" fillId="2" borderId="231" xfId="12" applyNumberFormat="1" applyFont="1" applyFill="1" applyBorder="1" applyAlignment="1">
      <alignment horizontal="center" vertical="center" wrapText="1"/>
    </xf>
    <xf numFmtId="3" fontId="14" fillId="2" borderId="20" xfId="12" applyNumberFormat="1" applyFont="1" applyFill="1" applyBorder="1" applyAlignment="1">
      <alignment horizontal="center" vertical="center"/>
    </xf>
    <xf numFmtId="3" fontId="14" fillId="2" borderId="232" xfId="12" applyNumberFormat="1" applyFont="1" applyFill="1" applyBorder="1" applyAlignment="1">
      <alignment horizontal="center" vertical="center" wrapText="1"/>
    </xf>
    <xf numFmtId="0" fontId="14" fillId="2" borderId="233" xfId="12" applyFont="1" applyFill="1" applyBorder="1" applyAlignment="1">
      <alignment horizontal="center" vertical="center"/>
    </xf>
    <xf numFmtId="3" fontId="14" fillId="2" borderId="56" xfId="12" applyNumberFormat="1" applyFont="1" applyFill="1" applyBorder="1" applyAlignment="1">
      <alignment horizontal="center" vertical="center"/>
    </xf>
    <xf numFmtId="3" fontId="14" fillId="2" borderId="235" xfId="12" applyNumberFormat="1" applyFont="1" applyFill="1" applyBorder="1" applyAlignment="1">
      <alignment horizontal="center" vertical="center"/>
    </xf>
    <xf numFmtId="3" fontId="14" fillId="2" borderId="57" xfId="12" applyNumberFormat="1" applyFont="1" applyFill="1" applyBorder="1" applyAlignment="1">
      <alignment horizontal="center" vertical="center"/>
    </xf>
    <xf numFmtId="3" fontId="14" fillId="2" borderId="8" xfId="12" applyNumberFormat="1" applyFont="1" applyFill="1" applyBorder="1" applyAlignment="1">
      <alignment horizontal="distributed" vertical="center"/>
    </xf>
    <xf numFmtId="3" fontId="12" fillId="2" borderId="236" xfId="12" applyNumberFormat="1" applyFont="1" applyFill="1" applyBorder="1" applyAlignment="1">
      <alignment horizontal="center" vertical="center"/>
    </xf>
    <xf numFmtId="3" fontId="12" fillId="2" borderId="237" xfId="12" applyNumberFormat="1" applyFont="1" applyFill="1" applyBorder="1" applyAlignment="1">
      <alignment horizontal="center" vertical="center"/>
    </xf>
    <xf numFmtId="0" fontId="12" fillId="2" borderId="238" xfId="12" applyFont="1" applyFill="1" applyBorder="1" applyAlignment="1">
      <alignment vertical="center"/>
    </xf>
    <xf numFmtId="0" fontId="12" fillId="2" borderId="239" xfId="12" applyFont="1" applyFill="1" applyBorder="1" applyAlignment="1">
      <alignment vertical="center"/>
    </xf>
    <xf numFmtId="3" fontId="14" fillId="2" borderId="54" xfId="12" applyNumberFormat="1" applyFont="1" applyFill="1" applyBorder="1" applyAlignment="1">
      <alignment horizontal="center" vertical="center"/>
    </xf>
    <xf numFmtId="0" fontId="14" fillId="2" borderId="18" xfId="12" applyFont="1" applyFill="1" applyBorder="1" applyAlignment="1">
      <alignment horizontal="center" vertical="center"/>
    </xf>
    <xf numFmtId="3" fontId="14" fillId="2" borderId="222" xfId="12" applyNumberFormat="1" applyFont="1" applyFill="1" applyBorder="1" applyAlignment="1">
      <alignment horizontal="center" vertical="center"/>
    </xf>
    <xf numFmtId="3" fontId="14" fillId="2" borderId="223" xfId="12" applyNumberFormat="1" applyFont="1" applyFill="1" applyBorder="1" applyAlignment="1">
      <alignment horizontal="center" vertical="center" wrapText="1"/>
    </xf>
    <xf numFmtId="3" fontId="13" fillId="2" borderId="7" xfId="12" applyNumberFormat="1" applyFont="1" applyFill="1" applyBorder="1" applyAlignment="1">
      <alignment horizontal="distributed" vertical="center"/>
    </xf>
    <xf numFmtId="3" fontId="14" fillId="2" borderId="222" xfId="12" applyNumberFormat="1" applyFont="1" applyFill="1" applyBorder="1" applyAlignment="1">
      <alignment horizontal="center" vertical="center" wrapText="1"/>
    </xf>
    <xf numFmtId="3" fontId="14" fillId="2" borderId="18" xfId="12" applyNumberFormat="1" applyFont="1" applyFill="1" applyBorder="1" applyAlignment="1">
      <alignment horizontal="center" vertical="center"/>
    </xf>
    <xf numFmtId="3" fontId="9" fillId="0" borderId="0" xfId="12" applyNumberFormat="1" applyFont="1" applyAlignment="1">
      <alignment horizontal="left" vertical="center"/>
    </xf>
    <xf numFmtId="3" fontId="14" fillId="2" borderId="224" xfId="12" applyNumberFormat="1" applyFont="1" applyFill="1" applyBorder="1" applyAlignment="1">
      <alignment horizontal="center" vertical="center"/>
    </xf>
    <xf numFmtId="3" fontId="14" fillId="2" borderId="225" xfId="12" applyNumberFormat="1" applyFont="1" applyFill="1" applyBorder="1" applyAlignment="1">
      <alignment horizontal="center" vertical="center"/>
    </xf>
    <xf numFmtId="0" fontId="14" fillId="2" borderId="226" xfId="12" applyFont="1" applyFill="1" applyBorder="1" applyAlignment="1">
      <alignment horizontal="center" vertical="center"/>
    </xf>
    <xf numFmtId="0" fontId="14" fillId="2" borderId="227" xfId="12" applyFont="1" applyFill="1" applyBorder="1" applyAlignment="1">
      <alignment horizontal="center" vertical="center"/>
    </xf>
    <xf numFmtId="3" fontId="14" fillId="2" borderId="54" xfId="12" applyNumberFormat="1" applyFont="1" applyFill="1" applyBorder="1" applyAlignment="1">
      <alignment horizontal="center" vertical="center" wrapText="1"/>
    </xf>
    <xf numFmtId="3" fontId="14" fillId="2" borderId="229" xfId="12" applyNumberFormat="1" applyFont="1" applyFill="1" applyBorder="1" applyAlignment="1">
      <alignment horizontal="center" vertical="center" wrapText="1"/>
    </xf>
    <xf numFmtId="0" fontId="14" fillId="2" borderId="230" xfId="12" applyFont="1" applyFill="1" applyBorder="1" applyAlignment="1">
      <alignment horizontal="center" vertical="center"/>
    </xf>
    <xf numFmtId="3" fontId="10" fillId="0" borderId="0" xfId="12" applyNumberFormat="1" applyFont="1" applyAlignment="1">
      <alignment horizontal="left" vertical="center"/>
    </xf>
    <xf numFmtId="3" fontId="14" fillId="2" borderId="28" xfId="12" applyNumberFormat="1" applyFont="1" applyFill="1" applyBorder="1" applyAlignment="1">
      <alignment horizontal="distributed" vertical="center"/>
    </xf>
    <xf numFmtId="3" fontId="14" fillId="2" borderId="69" xfId="12" applyNumberFormat="1" applyFont="1" applyFill="1" applyBorder="1" applyAlignment="1">
      <alignment horizontal="center" vertical="center"/>
    </xf>
    <xf numFmtId="3" fontId="15" fillId="2" borderId="7" xfId="12" applyNumberFormat="1" applyFont="1" applyFill="1" applyBorder="1" applyAlignment="1">
      <alignment horizontal="distributed" vertical="center"/>
    </xf>
    <xf numFmtId="3" fontId="14" fillId="2" borderId="240" xfId="12" applyNumberFormat="1" applyFont="1" applyFill="1" applyBorder="1" applyAlignment="1">
      <alignment horizontal="center" vertical="center"/>
    </xf>
    <xf numFmtId="3" fontId="14" fillId="2" borderId="241" xfId="12" applyNumberFormat="1" applyFont="1" applyFill="1" applyBorder="1" applyAlignment="1">
      <alignment horizontal="center" vertical="center"/>
    </xf>
    <xf numFmtId="3" fontId="14" fillId="2" borderId="235" xfId="12" applyNumberFormat="1" applyFont="1" applyFill="1" applyBorder="1" applyAlignment="1">
      <alignment horizontal="distributed" vertical="center"/>
    </xf>
    <xf numFmtId="0" fontId="14" fillId="2" borderId="249" xfId="12" applyFont="1" applyFill="1" applyBorder="1" applyAlignment="1">
      <alignment horizontal="center" vertical="center"/>
    </xf>
    <xf numFmtId="0" fontId="14" fillId="2" borderId="250" xfId="12" applyFont="1" applyFill="1" applyBorder="1" applyAlignment="1">
      <alignment horizontal="center" vertical="center"/>
    </xf>
    <xf numFmtId="3" fontId="14" fillId="2" borderId="248" xfId="12" applyNumberFormat="1" applyFont="1" applyFill="1" applyBorder="1" applyAlignment="1">
      <alignment horizontal="distributed" vertical="center"/>
    </xf>
    <xf numFmtId="3" fontId="14" fillId="2" borderId="242" xfId="12" applyNumberFormat="1" applyFont="1" applyFill="1" applyBorder="1" applyAlignment="1">
      <alignment horizontal="center" vertical="distributed" textRotation="255" justifyLastLine="1"/>
    </xf>
    <xf numFmtId="3" fontId="14" fillId="2" borderId="243" xfId="12" applyNumberFormat="1" applyFont="1" applyFill="1" applyBorder="1" applyAlignment="1">
      <alignment horizontal="center" vertical="distributed" textRotation="255" justifyLastLine="1"/>
    </xf>
    <xf numFmtId="3" fontId="14" fillId="2" borderId="244" xfId="12" applyNumberFormat="1" applyFont="1" applyFill="1" applyBorder="1" applyAlignment="1">
      <alignment horizontal="center" vertical="distributed" textRotation="255" justifyLastLine="1"/>
    </xf>
    <xf numFmtId="3" fontId="16" fillId="2" borderId="228" xfId="12" applyNumberFormat="1" applyFont="1" applyFill="1" applyBorder="1" applyAlignment="1">
      <alignment horizontal="distributed" vertical="center"/>
    </xf>
    <xf numFmtId="3" fontId="14" fillId="2" borderId="150" xfId="12" applyNumberFormat="1" applyFont="1" applyFill="1" applyBorder="1" applyAlignment="1">
      <alignment horizontal="distributed" vertical="center"/>
    </xf>
    <xf numFmtId="3" fontId="14" fillId="2" borderId="2" xfId="12" applyNumberFormat="1" applyFont="1" applyFill="1" applyBorder="1" applyAlignment="1">
      <alignment horizontal="distributed" vertical="center"/>
    </xf>
    <xf numFmtId="3" fontId="14" fillId="2" borderId="246" xfId="12" applyNumberFormat="1" applyFont="1" applyFill="1" applyBorder="1" applyAlignment="1">
      <alignment horizontal="center" vertical="distributed" textRotation="255" justifyLastLine="1"/>
    </xf>
    <xf numFmtId="3" fontId="14" fillId="2" borderId="39" xfId="12" applyNumberFormat="1" applyFont="1" applyFill="1" applyBorder="1" applyAlignment="1">
      <alignment horizontal="distributed" vertical="center"/>
    </xf>
    <xf numFmtId="3" fontId="14" fillId="2" borderId="247" xfId="12" applyNumberFormat="1" applyFont="1" applyFill="1" applyBorder="1" applyAlignment="1">
      <alignment horizontal="center" vertical="distributed" textRotation="255" justifyLastLine="1"/>
    </xf>
    <xf numFmtId="0" fontId="14" fillId="2" borderId="245" xfId="12" applyFont="1" applyFill="1" applyBorder="1" applyAlignment="1">
      <alignment horizontal="center" vertical="center"/>
    </xf>
    <xf numFmtId="3" fontId="14" fillId="2" borderId="71" xfId="12" applyNumberFormat="1" applyFont="1" applyFill="1" applyBorder="1" applyAlignment="1">
      <alignment horizontal="center" vertical="center"/>
    </xf>
    <xf numFmtId="3" fontId="14" fillId="2" borderId="2" xfId="12" applyNumberFormat="1" applyFont="1" applyFill="1" applyBorder="1" applyAlignment="1">
      <alignment horizontal="center" vertical="center"/>
    </xf>
    <xf numFmtId="3" fontId="14" fillId="2" borderId="72" xfId="12" applyNumberFormat="1" applyFont="1" applyFill="1" applyBorder="1" applyAlignment="1">
      <alignment horizontal="center" vertical="center"/>
    </xf>
    <xf numFmtId="3" fontId="13" fillId="2" borderId="39" xfId="12" applyNumberFormat="1" applyFont="1" applyFill="1" applyBorder="1" applyAlignment="1">
      <alignment horizontal="distributed" vertical="center"/>
    </xf>
    <xf numFmtId="3" fontId="14" fillId="2" borderId="251" xfId="12" applyNumberFormat="1" applyFont="1" applyFill="1" applyBorder="1" applyAlignment="1">
      <alignment horizontal="distributed" vertical="center" wrapText="1" justifyLastLine="1"/>
    </xf>
    <xf numFmtId="3" fontId="14" fillId="2" borderId="254" xfId="12" applyNumberFormat="1" applyFont="1" applyFill="1" applyBorder="1" applyAlignment="1">
      <alignment horizontal="distributed" vertical="center" wrapText="1" justifyLastLine="1"/>
    </xf>
    <xf numFmtId="3" fontId="14" fillId="2" borderId="252" xfId="12" applyNumberFormat="1" applyFont="1" applyFill="1" applyBorder="1" applyAlignment="1">
      <alignment horizontal="distributed" vertical="center" wrapText="1" justifyLastLine="1"/>
    </xf>
    <xf numFmtId="3" fontId="14" fillId="2" borderId="253" xfId="12" applyNumberFormat="1" applyFont="1" applyFill="1" applyBorder="1" applyAlignment="1">
      <alignment horizontal="distributed" vertical="center" wrapText="1" justifyLastLine="1"/>
    </xf>
    <xf numFmtId="3" fontId="14" fillId="2" borderId="255" xfId="12" applyNumberFormat="1" applyFont="1" applyFill="1" applyBorder="1" applyAlignment="1">
      <alignment horizontal="distributed" vertical="center"/>
    </xf>
    <xf numFmtId="0" fontId="14" fillId="2" borderId="256" xfId="12" applyFont="1" applyFill="1" applyBorder="1" applyAlignment="1">
      <alignment horizontal="center" vertical="center"/>
    </xf>
    <xf numFmtId="0" fontId="14" fillId="2" borderId="257" xfId="12" applyFont="1" applyFill="1" applyBorder="1" applyAlignment="1">
      <alignment horizontal="center" vertical="center"/>
    </xf>
    <xf numFmtId="3" fontId="14" fillId="2" borderId="60" xfId="12" applyNumberFormat="1" applyFont="1" applyFill="1" applyBorder="1" applyAlignment="1">
      <alignment horizontal="distributed" vertical="center"/>
    </xf>
    <xf numFmtId="3" fontId="13" fillId="2" borderId="289" xfId="12" applyNumberFormat="1" applyFont="1" applyFill="1" applyBorder="1" applyAlignment="1">
      <alignment horizontal="distributed" vertical="center"/>
    </xf>
    <xf numFmtId="183" fontId="12" fillId="0" borderId="279" xfId="13" applyNumberFormat="1" applyFont="1" applyFill="1" applyBorder="1" applyAlignment="1">
      <alignment vertical="center"/>
    </xf>
    <xf numFmtId="183" fontId="12" fillId="0" borderId="230" xfId="13" applyNumberFormat="1" applyFont="1" applyFill="1" applyBorder="1" applyAlignment="1">
      <alignment vertical="center"/>
    </xf>
    <xf numFmtId="3" fontId="14" fillId="2" borderId="228" xfId="12" applyNumberFormat="1" applyFont="1" applyFill="1" applyBorder="1" applyAlignment="1">
      <alignment horizontal="distributed" vertical="center" justifyLastLine="1"/>
    </xf>
    <xf numFmtId="182" fontId="12" fillId="0" borderId="292" xfId="12" applyNumberFormat="1" applyFont="1" applyFill="1" applyBorder="1" applyAlignment="1">
      <alignment horizontal="right" vertical="center"/>
    </xf>
    <xf numFmtId="182" fontId="12" fillId="0" borderId="288" xfId="12" applyNumberFormat="1" applyFont="1" applyFill="1" applyBorder="1" applyAlignment="1">
      <alignment horizontal="right" vertical="center"/>
    </xf>
    <xf numFmtId="182" fontId="12" fillId="0" borderId="279" xfId="12" applyNumberFormat="1" applyFont="1" applyFill="1" applyBorder="1" applyAlignment="1">
      <alignment horizontal="right" vertical="center"/>
    </xf>
    <xf numFmtId="182" fontId="12" fillId="0" borderId="286" xfId="12" applyNumberFormat="1" applyFont="1" applyFill="1" applyBorder="1" applyAlignment="1">
      <alignment horizontal="right" vertical="center"/>
    </xf>
    <xf numFmtId="182" fontId="12" fillId="0" borderId="67" xfId="12" applyNumberFormat="1" applyFont="1" applyFill="1" applyBorder="1" applyAlignment="1">
      <alignment horizontal="right" vertical="center"/>
    </xf>
    <xf numFmtId="182" fontId="12" fillId="0" borderId="291" xfId="12" applyNumberFormat="1" applyFont="1" applyFill="1" applyBorder="1" applyAlignment="1">
      <alignment horizontal="right" vertical="center"/>
    </xf>
    <xf numFmtId="183" fontId="12" fillId="0" borderId="258" xfId="13" applyNumberFormat="1" applyFont="1" applyFill="1" applyBorder="1" applyAlignment="1">
      <alignment vertical="center"/>
    </xf>
    <xf numFmtId="183" fontId="12" fillId="0" borderId="55" xfId="13" applyNumberFormat="1" applyFont="1" applyFill="1" applyBorder="1" applyAlignment="1">
      <alignment vertical="center"/>
    </xf>
    <xf numFmtId="182" fontId="12" fillId="0" borderId="292" xfId="12" applyNumberFormat="1" applyFont="1" applyFill="1" applyBorder="1" applyAlignment="1">
      <alignment vertical="center"/>
    </xf>
    <xf numFmtId="182" fontId="12" fillId="0" borderId="288" xfId="12" applyNumberFormat="1" applyFont="1" applyFill="1" applyBorder="1" applyAlignment="1">
      <alignment vertical="center"/>
    </xf>
    <xf numFmtId="182" fontId="12" fillId="0" borderId="67" xfId="12" applyNumberFormat="1" applyFont="1" applyFill="1" applyBorder="1" applyAlignment="1">
      <alignment vertical="center"/>
    </xf>
    <xf numFmtId="182" fontId="12" fillId="0" borderId="291" xfId="12" applyNumberFormat="1" applyFont="1" applyFill="1" applyBorder="1" applyAlignment="1">
      <alignment vertical="center"/>
    </xf>
    <xf numFmtId="182" fontId="12" fillId="0" borderId="279" xfId="12" applyNumberFormat="1" applyFont="1" applyFill="1" applyBorder="1" applyAlignment="1">
      <alignment vertical="center"/>
    </xf>
    <xf numFmtId="182" fontId="12" fillId="0" borderId="286" xfId="12" applyNumberFormat="1" applyFont="1" applyFill="1" applyBorder="1" applyAlignment="1">
      <alignment vertical="center"/>
    </xf>
    <xf numFmtId="182" fontId="12" fillId="0" borderId="258" xfId="12" applyNumberFormat="1" applyFont="1" applyFill="1" applyBorder="1" applyAlignment="1">
      <alignment vertical="center"/>
    </xf>
    <xf numFmtId="182" fontId="12" fillId="0" borderId="259" xfId="12" applyNumberFormat="1" applyFont="1" applyFill="1" applyBorder="1" applyAlignment="1">
      <alignment vertical="center"/>
    </xf>
    <xf numFmtId="3" fontId="14" fillId="2" borderId="271" xfId="12" applyNumberFormat="1" applyFont="1" applyFill="1" applyBorder="1" applyAlignment="1">
      <alignment horizontal="center" vertical="center" wrapText="1" justifyLastLine="1"/>
    </xf>
    <xf numFmtId="3" fontId="14" fillId="2" borderId="272" xfId="12" applyNumberFormat="1" applyFont="1" applyFill="1" applyBorder="1" applyAlignment="1">
      <alignment horizontal="center" vertical="center" wrapText="1" justifyLastLine="1"/>
    </xf>
    <xf numFmtId="3" fontId="14" fillId="2" borderId="275" xfId="12" applyNumberFormat="1" applyFont="1" applyFill="1" applyBorder="1" applyAlignment="1">
      <alignment horizontal="center" vertical="center" wrapText="1" justifyLastLine="1"/>
    </xf>
    <xf numFmtId="3" fontId="14" fillId="2" borderId="276" xfId="12" applyNumberFormat="1" applyFont="1" applyFill="1" applyBorder="1" applyAlignment="1">
      <alignment horizontal="center" vertical="center" wrapText="1" justifyLastLine="1"/>
    </xf>
    <xf numFmtId="3" fontId="14" fillId="2" borderId="277" xfId="12" applyNumberFormat="1" applyFont="1" applyFill="1" applyBorder="1" applyAlignment="1">
      <alignment horizontal="center" vertical="center" wrapText="1" justifyLastLine="1"/>
    </xf>
    <xf numFmtId="3" fontId="14" fillId="2" borderId="278" xfId="12" applyNumberFormat="1" applyFont="1" applyFill="1" applyBorder="1" applyAlignment="1">
      <alignment horizontal="center" vertical="center" wrapText="1" justifyLastLine="1"/>
    </xf>
    <xf numFmtId="3" fontId="14" fillId="2" borderId="273" xfId="12" applyNumberFormat="1" applyFont="1" applyFill="1" applyBorder="1" applyAlignment="1">
      <alignment horizontal="center" vertical="center" wrapText="1" justifyLastLine="1"/>
    </xf>
    <xf numFmtId="3" fontId="14" fillId="2" borderId="274" xfId="12" applyNumberFormat="1" applyFont="1" applyFill="1" applyBorder="1" applyAlignment="1">
      <alignment horizontal="center" vertical="center" wrapText="1" justifyLastLine="1"/>
    </xf>
    <xf numFmtId="3" fontId="14" fillId="2" borderId="220" xfId="12" applyNumberFormat="1" applyFont="1" applyFill="1" applyBorder="1" applyAlignment="1">
      <alignment horizontal="center" vertical="center" wrapText="1" justifyLastLine="1"/>
    </xf>
    <xf numFmtId="3" fontId="14" fillId="2" borderId="221" xfId="12" applyNumberFormat="1" applyFont="1" applyFill="1" applyBorder="1" applyAlignment="1">
      <alignment horizontal="center" vertical="center" wrapText="1" justifyLastLine="1"/>
    </xf>
    <xf numFmtId="182" fontId="12" fillId="0" borderId="280" xfId="12" applyNumberFormat="1" applyFont="1" applyFill="1" applyBorder="1" applyAlignment="1">
      <alignment vertical="center"/>
    </xf>
    <xf numFmtId="182" fontId="12" fillId="0" borderId="281" xfId="12" applyNumberFormat="1" applyFont="1" applyFill="1" applyBorder="1" applyAlignment="1">
      <alignment vertical="center"/>
    </xf>
    <xf numFmtId="3" fontId="14" fillId="2" borderId="282" xfId="12" applyNumberFormat="1" applyFont="1" applyFill="1" applyBorder="1" applyAlignment="1">
      <alignment horizontal="center" vertical="center" wrapText="1" justifyLastLine="1"/>
    </xf>
    <xf numFmtId="3" fontId="14" fillId="2" borderId="283" xfId="12" applyNumberFormat="1" applyFont="1" applyFill="1" applyBorder="1" applyAlignment="1">
      <alignment horizontal="center" vertical="center" wrapText="1" justifyLastLine="1"/>
    </xf>
    <xf numFmtId="3" fontId="14" fillId="2" borderId="223" xfId="12" applyNumberFormat="1" applyFont="1" applyFill="1" applyBorder="1" applyAlignment="1">
      <alignment horizontal="center" vertical="center"/>
    </xf>
    <xf numFmtId="0" fontId="14" fillId="2" borderId="270" xfId="12" applyFont="1" applyFill="1" applyBorder="1" applyAlignment="1">
      <alignment horizontal="center" vertical="center"/>
    </xf>
    <xf numFmtId="183" fontId="12" fillId="2" borderId="264" xfId="13" applyNumberFormat="1" applyFont="1" applyFill="1" applyBorder="1" applyAlignment="1">
      <alignment horizontal="right" vertical="center"/>
    </xf>
    <xf numFmtId="183" fontId="12" fillId="2" borderId="58" xfId="13" applyNumberFormat="1" applyFont="1" applyFill="1" applyBorder="1" applyAlignment="1">
      <alignment horizontal="right" vertical="center"/>
    </xf>
    <xf numFmtId="3" fontId="13" fillId="2" borderId="284" xfId="12" applyNumberFormat="1" applyFont="1" applyFill="1" applyBorder="1" applyAlignment="1">
      <alignment horizontal="center" vertical="center" wrapText="1" justifyLastLine="1"/>
    </xf>
    <xf numFmtId="3" fontId="13" fillId="2" borderId="131" xfId="12" applyNumberFormat="1" applyFont="1" applyFill="1" applyBorder="1" applyAlignment="1">
      <alignment horizontal="center" vertical="center" wrapText="1" justifyLastLine="1"/>
    </xf>
    <xf numFmtId="182" fontId="12" fillId="0" borderId="285" xfId="12" applyNumberFormat="1" applyFont="1" applyFill="1" applyBorder="1" applyAlignment="1">
      <alignment vertical="center"/>
    </xf>
    <xf numFmtId="3" fontId="13" fillId="2" borderId="0" xfId="12" applyNumberFormat="1" applyFont="1" applyFill="1" applyBorder="1" applyAlignment="1">
      <alignment horizontal="distributed" vertical="center"/>
    </xf>
    <xf numFmtId="182" fontId="12" fillId="0" borderId="287" xfId="12" applyNumberFormat="1" applyFont="1" applyFill="1" applyBorder="1" applyAlignment="1">
      <alignment vertical="center"/>
    </xf>
    <xf numFmtId="182" fontId="12" fillId="2" borderId="290" xfId="12" applyNumberFormat="1" applyFont="1" applyFill="1" applyBorder="1" applyAlignment="1">
      <alignment vertical="center"/>
    </xf>
    <xf numFmtId="182" fontId="12" fillId="2" borderId="265" xfId="12" applyNumberFormat="1" applyFont="1" applyFill="1" applyBorder="1" applyAlignment="1">
      <alignment vertical="center"/>
    </xf>
    <xf numFmtId="182" fontId="12" fillId="0" borderId="260" xfId="12" applyNumberFormat="1" applyFont="1" applyFill="1" applyBorder="1" applyAlignment="1">
      <alignment vertical="center"/>
    </xf>
    <xf numFmtId="182" fontId="12" fillId="0" borderId="261" xfId="12" applyNumberFormat="1" applyFont="1" applyFill="1" applyBorder="1" applyAlignment="1">
      <alignment vertical="center"/>
    </xf>
    <xf numFmtId="182" fontId="12" fillId="0" borderId="42" xfId="12" applyNumberFormat="1" applyFont="1" applyFill="1" applyBorder="1" applyAlignment="1">
      <alignment vertical="center"/>
    </xf>
    <xf numFmtId="182" fontId="12" fillId="0" borderId="262" xfId="12" applyNumberFormat="1" applyFont="1" applyFill="1" applyBorder="1" applyAlignment="1">
      <alignment vertical="center"/>
    </xf>
    <xf numFmtId="182" fontId="12" fillId="0" borderId="8" xfId="12" applyNumberFormat="1" applyFont="1" applyFill="1" applyBorder="1" applyAlignment="1">
      <alignment vertical="center"/>
    </xf>
    <xf numFmtId="182" fontId="12" fillId="0" borderId="55" xfId="12" applyNumberFormat="1" applyFont="1" applyFill="1" applyBorder="1" applyAlignment="1">
      <alignment vertical="center"/>
    </xf>
    <xf numFmtId="182" fontId="12" fillId="0" borderId="263" xfId="12" applyNumberFormat="1" applyFont="1" applyFill="1" applyBorder="1" applyAlignment="1">
      <alignment vertical="center"/>
    </xf>
    <xf numFmtId="182" fontId="12" fillId="0" borderId="2" xfId="12" applyNumberFormat="1" applyFont="1" applyFill="1" applyBorder="1" applyAlignment="1">
      <alignment vertical="center"/>
    </xf>
    <xf numFmtId="182" fontId="12" fillId="0" borderId="76" xfId="12" applyNumberFormat="1" applyFont="1" applyFill="1" applyBorder="1" applyAlignment="1">
      <alignment vertical="center"/>
    </xf>
    <xf numFmtId="182" fontId="12" fillId="2" borderId="264" xfId="12" applyNumberFormat="1" applyFont="1" applyFill="1" applyBorder="1" applyAlignment="1">
      <alignment horizontal="right" vertical="center"/>
    </xf>
    <xf numFmtId="182" fontId="12" fillId="2" borderId="265" xfId="12" applyNumberFormat="1" applyFont="1" applyFill="1" applyBorder="1" applyAlignment="1">
      <alignment horizontal="right" vertical="center"/>
    </xf>
    <xf numFmtId="3" fontId="14" fillId="2" borderId="266" xfId="12" applyNumberFormat="1" applyFont="1" applyFill="1" applyBorder="1" applyAlignment="1">
      <alignment horizontal="center" vertical="center" wrapText="1" justifyLastLine="1"/>
    </xf>
    <xf numFmtId="3" fontId="14" fillId="2" borderId="267" xfId="12" applyNumberFormat="1" applyFont="1" applyFill="1" applyBorder="1" applyAlignment="1">
      <alignment horizontal="center" vertical="center" wrapText="1" justifyLastLine="1"/>
    </xf>
    <xf numFmtId="3" fontId="14" fillId="2" borderId="268" xfId="12" applyNumberFormat="1" applyFont="1" applyFill="1" applyBorder="1" applyAlignment="1">
      <alignment horizontal="center" vertical="center" wrapText="1" justifyLastLine="1"/>
    </xf>
    <xf numFmtId="3" fontId="14" fillId="2" borderId="269" xfId="12" applyNumberFormat="1" applyFont="1" applyFill="1" applyBorder="1" applyAlignment="1">
      <alignment horizontal="center" vertical="center" wrapText="1" justifyLastLine="1"/>
    </xf>
    <xf numFmtId="3" fontId="14" fillId="2" borderId="229" xfId="12" applyNumberFormat="1" applyFont="1" applyFill="1" applyBorder="1" applyAlignment="1">
      <alignment horizontal="center" vertical="center" wrapText="1" justifyLastLine="1"/>
    </xf>
    <xf numFmtId="182" fontId="12" fillId="2" borderId="264" xfId="12" applyNumberFormat="1" applyFont="1" applyFill="1" applyBorder="1" applyAlignment="1">
      <alignment vertical="center"/>
    </xf>
    <xf numFmtId="40" fontId="8" fillId="0" borderId="141" xfId="3" applyNumberFormat="1" applyFont="1" applyBorder="1" applyAlignment="1">
      <alignment vertical="center"/>
    </xf>
    <xf numFmtId="40" fontId="8" fillId="0" borderId="135" xfId="3" applyNumberFormat="1" applyFont="1" applyBorder="1" applyAlignment="1">
      <alignment vertical="center"/>
    </xf>
    <xf numFmtId="40" fontId="8" fillId="0" borderId="147" xfId="3" applyNumberFormat="1" applyFont="1" applyBorder="1" applyAlignment="1">
      <alignment vertical="center"/>
    </xf>
    <xf numFmtId="40" fontId="8" fillId="0" borderId="136" xfId="3" applyNumberFormat="1" applyFont="1" applyBorder="1" applyAlignment="1">
      <alignment vertical="center"/>
    </xf>
    <xf numFmtId="180" fontId="8" fillId="0" borderId="104" xfId="0" applyNumberFormat="1" applyFont="1" applyFill="1" applyBorder="1" applyAlignment="1">
      <alignment horizontal="distributed" vertical="center"/>
    </xf>
    <xf numFmtId="179" fontId="8" fillId="0" borderId="295" xfId="0" applyNumberFormat="1" applyFont="1" applyBorder="1" applyAlignment="1">
      <alignment horizontal="center" vertical="center" textRotation="255"/>
    </xf>
    <xf numFmtId="179" fontId="8" fillId="0" borderId="296" xfId="0" applyNumberFormat="1" applyFont="1" applyBorder="1" applyAlignment="1">
      <alignment horizontal="center" vertical="center" textRotation="255"/>
    </xf>
    <xf numFmtId="179" fontId="8" fillId="0" borderId="299" xfId="0" applyNumberFormat="1" applyFont="1" applyBorder="1" applyAlignment="1">
      <alignment horizontal="center" vertical="center" textRotation="255"/>
    </xf>
    <xf numFmtId="179" fontId="8" fillId="0" borderId="300" xfId="0" applyNumberFormat="1" applyFont="1" applyBorder="1" applyAlignment="1">
      <alignment horizontal="center" vertical="center" textRotation="255"/>
    </xf>
    <xf numFmtId="179" fontId="8" fillId="0" borderId="297" xfId="0" applyNumberFormat="1" applyFont="1" applyBorder="1" applyAlignment="1">
      <alignment horizontal="center" vertical="center" textRotation="255"/>
    </xf>
    <xf numFmtId="180" fontId="8" fillId="0" borderId="107" xfId="0" applyNumberFormat="1" applyFont="1" applyFill="1" applyBorder="1" applyAlignment="1">
      <alignment horizontal="distributed" vertical="center"/>
    </xf>
    <xf numFmtId="180" fontId="8" fillId="0" borderId="104" xfId="0" applyNumberFormat="1" applyFont="1" applyFill="1" applyBorder="1" applyAlignment="1">
      <alignment horizontal="distributed" vertical="center" wrapText="1"/>
    </xf>
    <xf numFmtId="180" fontId="8" fillId="0" borderId="107" xfId="0" applyNumberFormat="1" applyFont="1" applyFill="1" applyBorder="1" applyAlignment="1">
      <alignment horizontal="distributed" vertical="center" wrapText="1"/>
    </xf>
    <xf numFmtId="180" fontId="8" fillId="0" borderId="43" xfId="0" applyNumberFormat="1" applyFont="1" applyFill="1" applyBorder="1" applyAlignment="1">
      <alignment horizontal="distributed" vertical="center"/>
    </xf>
    <xf numFmtId="180" fontId="8" fillId="0" borderId="204" xfId="0" applyNumberFormat="1" applyFont="1" applyFill="1" applyBorder="1" applyAlignment="1">
      <alignment horizontal="distributed" vertical="center"/>
    </xf>
    <xf numFmtId="179" fontId="8" fillId="0" borderId="104" xfId="0" applyNumberFormat="1" applyFont="1" applyBorder="1" applyAlignment="1">
      <alignment horizontal="distributed" vertical="center"/>
    </xf>
    <xf numFmtId="179" fontId="24" fillId="0" borderId="0" xfId="0" applyNumberFormat="1" applyFont="1" applyBorder="1" applyAlignment="1">
      <alignment vertical="center"/>
    </xf>
    <xf numFmtId="180" fontId="23" fillId="0" borderId="114" xfId="0" applyNumberFormat="1" applyFont="1" applyFill="1" applyBorder="1" applyAlignment="1">
      <alignment horizontal="center" vertical="center"/>
    </xf>
    <xf numFmtId="180" fontId="23" fillId="0" borderId="43" xfId="0" applyNumberFormat="1" applyFont="1" applyFill="1" applyBorder="1" applyAlignment="1">
      <alignment horizontal="center" vertical="center"/>
    </xf>
    <xf numFmtId="180" fontId="23" fillId="0" borderId="115" xfId="0" applyNumberFormat="1" applyFont="1" applyFill="1" applyBorder="1" applyAlignment="1">
      <alignment horizontal="center" vertical="center"/>
    </xf>
    <xf numFmtId="180" fontId="23" fillId="0" borderId="131" xfId="0" applyNumberFormat="1" applyFont="1" applyFill="1" applyBorder="1" applyAlignment="1">
      <alignment horizontal="center" vertical="center"/>
    </xf>
    <xf numFmtId="180" fontId="23" fillId="0" borderId="120" xfId="0" applyNumberFormat="1" applyFont="1" applyFill="1" applyBorder="1" applyAlignment="1">
      <alignment horizontal="center" vertical="center"/>
    </xf>
    <xf numFmtId="180" fontId="23" fillId="0" borderId="133" xfId="0" applyNumberFormat="1" applyFont="1" applyFill="1" applyBorder="1" applyAlignment="1">
      <alignment horizontal="center" vertical="center"/>
    </xf>
    <xf numFmtId="180" fontId="23" fillId="0" borderId="116" xfId="0" applyNumberFormat="1" applyFont="1" applyFill="1" applyBorder="1" applyAlignment="1">
      <alignment horizontal="center" vertical="center"/>
    </xf>
    <xf numFmtId="180" fontId="23" fillId="0" borderId="293" xfId="0" applyNumberFormat="1" applyFont="1" applyFill="1" applyBorder="1" applyAlignment="1">
      <alignment horizontal="center" vertical="center"/>
    </xf>
    <xf numFmtId="180" fontId="23" fillId="0" borderId="255" xfId="0" applyNumberFormat="1" applyFont="1" applyFill="1" applyBorder="1" applyAlignment="1">
      <alignment horizontal="center" vertical="center"/>
    </xf>
    <xf numFmtId="180" fontId="23" fillId="0" borderId="298" xfId="0" applyNumberFormat="1" applyFont="1" applyFill="1" applyBorder="1" applyAlignment="1">
      <alignment horizontal="center" vertical="center"/>
    </xf>
    <xf numFmtId="40" fontId="8" fillId="0" borderId="189" xfId="3" applyNumberFormat="1" applyFont="1" applyFill="1" applyBorder="1" applyAlignment="1">
      <alignment horizontal="right" vertical="center"/>
    </xf>
    <xf numFmtId="40" fontId="8" fillId="0" borderId="178" xfId="3" applyNumberFormat="1" applyFont="1" applyFill="1" applyBorder="1" applyAlignment="1">
      <alignment horizontal="right" vertical="center"/>
    </xf>
    <xf numFmtId="40" fontId="8" fillId="0" borderId="134" xfId="3" applyNumberFormat="1" applyFont="1" applyFill="1" applyBorder="1" applyAlignment="1">
      <alignment horizontal="right" vertical="center"/>
    </xf>
    <xf numFmtId="40" fontId="8" fillId="0" borderId="140" xfId="3" applyNumberFormat="1" applyFont="1" applyFill="1" applyBorder="1" applyAlignment="1">
      <alignment horizontal="right" vertical="center"/>
    </xf>
    <xf numFmtId="179" fontId="8" fillId="0" borderId="0" xfId="0" applyNumberFormat="1" applyFont="1" applyBorder="1" applyAlignment="1">
      <alignment horizontal="right" vertical="center"/>
    </xf>
    <xf numFmtId="40" fontId="8" fillId="0" borderId="179" xfId="3" applyNumberFormat="1" applyFont="1" applyBorder="1" applyAlignment="1">
      <alignment horizontal="right" vertical="center"/>
    </xf>
    <xf numFmtId="40" fontId="8" fillId="0" borderId="135" xfId="3" applyNumberFormat="1" applyFont="1" applyBorder="1" applyAlignment="1">
      <alignment horizontal="right" vertical="center"/>
    </xf>
    <xf numFmtId="180" fontId="23" fillId="0" borderId="294" xfId="0" applyNumberFormat="1" applyFont="1" applyFill="1" applyBorder="1" applyAlignment="1">
      <alignment horizontal="center" vertical="center"/>
    </xf>
    <xf numFmtId="40" fontId="8" fillId="0" borderId="141" xfId="3" applyNumberFormat="1" applyFont="1" applyBorder="1" applyAlignment="1">
      <alignment horizontal="right" vertical="center"/>
    </xf>
    <xf numFmtId="180" fontId="23" fillId="0" borderId="68" xfId="0" applyNumberFormat="1" applyFont="1" applyFill="1" applyBorder="1" applyAlignment="1">
      <alignment horizontal="center" vertical="center"/>
    </xf>
    <xf numFmtId="180" fontId="23" fillId="0" borderId="124" xfId="0" applyNumberFormat="1" applyFont="1" applyFill="1" applyBorder="1" applyAlignment="1">
      <alignment horizontal="center" vertical="center"/>
    </xf>
    <xf numFmtId="180" fontId="23" fillId="0" borderId="0" xfId="0" applyNumberFormat="1" applyFont="1" applyFill="1" applyBorder="1" applyAlignment="1">
      <alignment horizontal="center" vertical="center"/>
    </xf>
    <xf numFmtId="180" fontId="23" fillId="0" borderId="196" xfId="0" applyNumberFormat="1" applyFont="1" applyFill="1" applyBorder="1" applyAlignment="1">
      <alignment horizontal="center" vertical="center"/>
    </xf>
    <xf numFmtId="180" fontId="23" fillId="0" borderId="119" xfId="0" applyNumberFormat="1" applyFont="1" applyFill="1" applyBorder="1" applyAlignment="1">
      <alignment horizontal="center" vertical="center"/>
    </xf>
    <xf numFmtId="180" fontId="8" fillId="0" borderId="295" xfId="0" applyNumberFormat="1" applyFont="1" applyFill="1" applyBorder="1" applyAlignment="1">
      <alignment horizontal="center" vertical="center" textRotation="255"/>
    </xf>
    <xf numFmtId="180" fontId="8" fillId="0" borderId="296" xfId="0" applyNumberFormat="1" applyFont="1" applyFill="1" applyBorder="1" applyAlignment="1">
      <alignment horizontal="center" vertical="center" textRotation="255"/>
    </xf>
    <xf numFmtId="180" fontId="8" fillId="0" borderId="297" xfId="0" applyNumberFormat="1" applyFont="1" applyFill="1" applyBorder="1" applyAlignment="1">
      <alignment horizontal="center" vertical="center" textRotation="255"/>
    </xf>
    <xf numFmtId="179" fontId="8" fillId="0" borderId="112" xfId="0" applyNumberFormat="1" applyFont="1" applyBorder="1" applyAlignment="1">
      <alignment horizontal="distributed" vertical="center"/>
    </xf>
    <xf numFmtId="40" fontId="8" fillId="0" borderId="172" xfId="3" applyNumberFormat="1" applyFont="1" applyBorder="1" applyAlignment="1">
      <alignment horizontal="right" vertical="center"/>
    </xf>
    <xf numFmtId="40" fontId="8" fillId="0" borderId="136" xfId="3" applyNumberFormat="1" applyFont="1" applyBorder="1" applyAlignment="1">
      <alignment horizontal="right" vertical="center"/>
    </xf>
    <xf numFmtId="40" fontId="8" fillId="0" borderId="147" xfId="3" applyNumberFormat="1" applyFont="1" applyBorder="1" applyAlignment="1">
      <alignment horizontal="right" vertical="center"/>
    </xf>
    <xf numFmtId="180" fontId="8" fillId="0" borderId="0" xfId="0" applyNumberFormat="1" applyFont="1" applyFill="1" applyBorder="1" applyAlignment="1">
      <alignment horizontal="distributed" vertical="center"/>
    </xf>
    <xf numFmtId="180" fontId="8" fillId="0" borderId="101" xfId="0" applyNumberFormat="1" applyFont="1" applyFill="1" applyBorder="1" applyAlignment="1">
      <alignment horizontal="distributed" vertical="center"/>
    </xf>
    <xf numFmtId="179" fontId="8" fillId="0" borderId="107" xfId="0" applyNumberFormat="1" applyFont="1" applyBorder="1" applyAlignment="1">
      <alignment horizontal="distributed" vertical="center"/>
    </xf>
    <xf numFmtId="187" fontId="8" fillId="0" borderId="104" xfId="0" applyNumberFormat="1" applyFont="1" applyFill="1" applyBorder="1" applyAlignment="1">
      <alignment horizontal="distributed" vertical="center"/>
    </xf>
    <xf numFmtId="180" fontId="8" fillId="0" borderId="154" xfId="0" applyNumberFormat="1" applyFont="1" applyFill="1" applyBorder="1" applyAlignment="1">
      <alignment horizontal="distributed" vertical="center"/>
    </xf>
    <xf numFmtId="40" fontId="8" fillId="0" borderId="140" xfId="3" applyNumberFormat="1" applyFont="1" applyFill="1" applyBorder="1" applyAlignment="1">
      <alignment vertical="center"/>
    </xf>
    <xf numFmtId="40" fontId="8" fillId="0" borderId="134" xfId="3" applyNumberFormat="1" applyFont="1" applyFill="1" applyBorder="1" applyAlignment="1">
      <alignment vertical="center"/>
    </xf>
    <xf numFmtId="179" fontId="23" fillId="0" borderId="0" xfId="0" applyNumberFormat="1" applyFont="1" applyAlignment="1">
      <alignment horizontal="center" vertical="center"/>
    </xf>
    <xf numFmtId="180" fontId="8" fillId="0" borderId="126" xfId="0" applyNumberFormat="1" applyFont="1" applyFill="1" applyBorder="1" applyAlignment="1">
      <alignment horizontal="center" vertical="center" shrinkToFit="1"/>
    </xf>
    <xf numFmtId="180" fontId="8" fillId="0" borderId="117" xfId="0" applyNumberFormat="1" applyFont="1" applyFill="1" applyBorder="1" applyAlignment="1">
      <alignment horizontal="center" vertical="center" shrinkToFit="1"/>
    </xf>
    <xf numFmtId="180" fontId="8" fillId="0" borderId="129" xfId="0" applyNumberFormat="1" applyFont="1" applyFill="1" applyBorder="1" applyAlignment="1">
      <alignment horizontal="center" vertical="center" shrinkToFit="1"/>
    </xf>
    <xf numFmtId="179" fontId="8" fillId="0" borderId="106" xfId="0" applyNumberFormat="1" applyFont="1" applyBorder="1" applyAlignment="1">
      <alignment horizontal="distributed" vertical="center"/>
    </xf>
    <xf numFmtId="179" fontId="8" fillId="0" borderId="107" xfId="0" applyNumberFormat="1" applyFont="1" applyBorder="1" applyAlignment="1">
      <alignment horizontal="center" vertical="center"/>
    </xf>
    <xf numFmtId="180" fontId="8" fillId="0" borderId="112" xfId="0" applyNumberFormat="1" applyFont="1" applyFill="1" applyBorder="1" applyAlignment="1">
      <alignment horizontal="distributed" vertical="center"/>
    </xf>
    <xf numFmtId="179" fontId="8" fillId="0" borderId="0" xfId="0" applyNumberFormat="1" applyFont="1" applyBorder="1" applyAlignment="1">
      <alignment horizontal="distributed" vertical="center"/>
    </xf>
    <xf numFmtId="179" fontId="8" fillId="0" borderId="104" xfId="0" applyNumberFormat="1" applyFont="1" applyBorder="1" applyAlignment="1">
      <alignment horizontal="distributed" vertical="center" wrapText="1"/>
    </xf>
    <xf numFmtId="180" fontId="8" fillId="0" borderId="107" xfId="0" applyNumberFormat="1" applyFont="1" applyBorder="1" applyAlignment="1">
      <alignment horizontal="distributed" vertical="center" shrinkToFit="1"/>
    </xf>
    <xf numFmtId="179" fontId="8" fillId="0" borderId="154" xfId="0" applyNumberFormat="1" applyFont="1" applyBorder="1" applyAlignment="1">
      <alignment horizontal="distributed" vertical="center" wrapText="1"/>
    </xf>
    <xf numFmtId="179" fontId="8" fillId="0" borderId="101" xfId="0" applyNumberFormat="1" applyFont="1" applyBorder="1" applyAlignment="1">
      <alignment horizontal="distributed" vertical="center"/>
    </xf>
    <xf numFmtId="180" fontId="8" fillId="0" borderId="101" xfId="0" applyNumberFormat="1" applyFont="1" applyFill="1" applyBorder="1" applyAlignment="1">
      <alignment horizontal="distributed" vertical="center" wrapText="1"/>
    </xf>
    <xf numFmtId="0" fontId="2" fillId="0" borderId="150" xfId="0" applyFont="1" applyBorder="1" applyAlignment="1">
      <alignment horizontal="right" vertical="center"/>
    </xf>
    <xf numFmtId="0" fontId="3" fillId="0" borderId="150" xfId="0" applyFont="1" applyBorder="1" applyAlignment="1">
      <alignment horizontal="right" vertical="center"/>
    </xf>
    <xf numFmtId="0" fontId="2" fillId="0" borderId="43" xfId="0" applyFont="1" applyBorder="1" applyAlignment="1">
      <alignment horizontal="center" vertical="center"/>
    </xf>
    <xf numFmtId="0" fontId="2" fillId="0" borderId="120" xfId="0" applyFont="1" applyBorder="1" applyAlignment="1">
      <alignment horizontal="center" vertical="center"/>
    </xf>
    <xf numFmtId="0" fontId="2" fillId="0" borderId="114" xfId="0" applyFont="1" applyBorder="1" applyAlignment="1">
      <alignment horizontal="center" vertical="center"/>
    </xf>
    <xf numFmtId="0" fontId="0" fillId="0" borderId="115" xfId="0" applyBorder="1" applyAlignment="1">
      <alignment vertical="center"/>
    </xf>
    <xf numFmtId="0" fontId="2" fillId="0" borderId="131" xfId="0" applyFont="1" applyBorder="1" applyAlignment="1">
      <alignment horizontal="center" vertical="center"/>
    </xf>
    <xf numFmtId="0" fontId="0" fillId="0" borderId="133" xfId="0" applyBorder="1" applyAlignment="1">
      <alignment horizontal="center" vertical="center"/>
    </xf>
    <xf numFmtId="0" fontId="0" fillId="0" borderId="120" xfId="0" applyBorder="1" applyAlignment="1">
      <alignment horizontal="center" vertical="center"/>
    </xf>
    <xf numFmtId="0" fontId="2" fillId="0" borderId="114" xfId="0" applyFont="1" applyBorder="1" applyAlignment="1">
      <alignment horizontal="center" vertical="center" wrapText="1"/>
    </xf>
    <xf numFmtId="0" fontId="2" fillId="0" borderId="131" xfId="0" applyFont="1" applyBorder="1" applyAlignment="1">
      <alignment horizontal="center" vertical="center" wrapText="1"/>
    </xf>
    <xf numFmtId="0" fontId="2" fillId="0" borderId="115" xfId="0" applyFont="1" applyBorder="1" applyAlignment="1">
      <alignment horizontal="center" vertical="center" wrapText="1"/>
    </xf>
    <xf numFmtId="0" fontId="2" fillId="0" borderId="133" xfId="0" applyFont="1" applyBorder="1" applyAlignment="1">
      <alignment horizontal="center" vertical="center" wrapText="1"/>
    </xf>
    <xf numFmtId="0" fontId="0" fillId="0" borderId="116" xfId="0" applyBorder="1" applyAlignment="1">
      <alignment vertical="center"/>
    </xf>
    <xf numFmtId="0" fontId="0" fillId="0" borderId="115" xfId="0" applyBorder="1" applyAlignment="1">
      <alignment horizontal="center" vertical="center"/>
    </xf>
    <xf numFmtId="0" fontId="0" fillId="0" borderId="130" xfId="0" applyBorder="1" applyAlignment="1">
      <alignment horizontal="center" vertical="center"/>
    </xf>
    <xf numFmtId="0" fontId="2" fillId="0" borderId="298" xfId="0" applyFont="1" applyBorder="1" applyAlignment="1">
      <alignment horizontal="center" vertical="center"/>
    </xf>
    <xf numFmtId="0" fontId="2" fillId="0" borderId="239" xfId="0" applyFont="1" applyBorder="1" applyAlignment="1">
      <alignment horizontal="center" vertical="center"/>
    </xf>
    <xf numFmtId="0" fontId="2" fillId="0" borderId="0" xfId="0" applyFont="1" applyBorder="1" applyAlignment="1">
      <alignment horizontal="right" vertical="center"/>
    </xf>
    <xf numFmtId="0" fontId="2" fillId="0" borderId="113" xfId="0" applyFont="1" applyBorder="1" applyAlignment="1">
      <alignment horizontal="distributed" vertical="center"/>
    </xf>
    <xf numFmtId="0" fontId="0" fillId="0" borderId="150" xfId="0" applyBorder="1" applyAlignment="1">
      <alignment horizontal="distributed" vertical="center"/>
    </xf>
    <xf numFmtId="0" fontId="0" fillId="0" borderId="239" xfId="0" applyBorder="1" applyAlignment="1">
      <alignment horizontal="center" vertical="center"/>
    </xf>
    <xf numFmtId="38" fontId="2" fillId="0" borderId="239" xfId="3" applyFont="1" applyBorder="1" applyAlignment="1">
      <alignment horizontal="center" vertical="center"/>
    </xf>
    <xf numFmtId="0" fontId="0" fillId="0" borderId="43" xfId="0" applyBorder="1" applyAlignment="1">
      <alignment horizontal="center" vertical="center"/>
    </xf>
    <xf numFmtId="0" fontId="0" fillId="0" borderId="130" xfId="0" applyBorder="1" applyAlignment="1">
      <alignment vertical="center"/>
    </xf>
    <xf numFmtId="0" fontId="40" fillId="0" borderId="0" xfId="10" applyFont="1" applyAlignment="1">
      <alignment vertical="center" shrinkToFit="1"/>
    </xf>
    <xf numFmtId="0" fontId="33" fillId="0" borderId="0" xfId="10" applyFont="1" applyBorder="1" applyAlignment="1">
      <alignment horizontal="right" vertical="center" shrinkToFit="1"/>
    </xf>
    <xf numFmtId="0" fontId="37" fillId="0" borderId="104" xfId="6" applyFont="1" applyBorder="1" applyAlignment="1">
      <alignment horizontal="distributed" vertical="center" shrinkToFit="1"/>
    </xf>
    <xf numFmtId="0" fontId="38" fillId="0" borderId="104" xfId="6" applyFont="1" applyBorder="1" applyAlignment="1">
      <alignment horizontal="distributed" vertical="center" shrinkToFit="1"/>
    </xf>
    <xf numFmtId="0" fontId="37" fillId="0" borderId="106" xfId="6" applyFont="1" applyBorder="1" applyAlignment="1">
      <alignment horizontal="distributed" vertical="center" shrinkToFit="1"/>
    </xf>
    <xf numFmtId="0" fontId="38" fillId="0" borderId="106" xfId="6" applyFont="1" applyBorder="1" applyAlignment="1">
      <alignment horizontal="distributed" vertical="center" shrinkToFit="1"/>
    </xf>
    <xf numFmtId="0" fontId="37" fillId="0" borderId="301" xfId="10" applyFont="1" applyBorder="1" applyAlignment="1">
      <alignment horizontal="center" vertical="center" shrinkToFit="1"/>
    </xf>
    <xf numFmtId="0" fontId="38" fillId="0" borderId="214" xfId="10" applyFont="1" applyBorder="1" applyAlignment="1">
      <alignment horizontal="center" vertical="center" shrinkToFit="1"/>
    </xf>
    <xf numFmtId="0" fontId="38" fillId="0" borderId="303" xfId="10" applyFont="1" applyBorder="1" applyAlignment="1">
      <alignment horizontal="center" vertical="center" shrinkToFit="1"/>
    </xf>
    <xf numFmtId="0" fontId="37" fillId="0" borderId="302" xfId="10" applyFont="1" applyBorder="1" applyAlignment="1">
      <alignment horizontal="center" vertical="center" shrinkToFit="1"/>
    </xf>
    <xf numFmtId="0" fontId="37" fillId="0" borderId="117" xfId="6" applyFont="1" applyBorder="1" applyAlignment="1">
      <alignment horizontal="center" vertical="center" shrinkToFit="1"/>
    </xf>
    <xf numFmtId="0" fontId="37" fillId="0" borderId="301" xfId="9" applyFont="1" applyBorder="1" applyAlignment="1">
      <alignment horizontal="center" vertical="center" shrinkToFit="1"/>
    </xf>
    <xf numFmtId="0" fontId="38" fillId="0" borderId="214" xfId="9" applyFont="1" applyBorder="1" applyAlignment="1">
      <alignment horizontal="center" vertical="center" shrinkToFit="1"/>
    </xf>
    <xf numFmtId="0" fontId="37" fillId="0" borderId="113" xfId="6" applyFont="1" applyBorder="1" applyAlignment="1">
      <alignment horizontal="distributed" vertical="center" shrinkToFit="1"/>
    </xf>
    <xf numFmtId="0" fontId="38" fillId="0" borderId="113" xfId="6" applyFont="1" applyBorder="1" applyAlignment="1">
      <alignment horizontal="distributed" vertical="center" shrinkToFit="1"/>
    </xf>
    <xf numFmtId="0" fontId="37" fillId="0" borderId="107" xfId="6" applyFont="1" applyBorder="1" applyAlignment="1">
      <alignment horizontal="distributed" vertical="center" wrapText="1" shrinkToFit="1"/>
    </xf>
    <xf numFmtId="0" fontId="37" fillId="0" borderId="107" xfId="6" applyFont="1" applyBorder="1" applyAlignment="1">
      <alignment horizontal="distributed" vertical="center" shrinkToFit="1"/>
    </xf>
  </cellXfs>
  <cellStyles count="14">
    <cellStyle name="桁区切り" xfId="1" builtinId="6"/>
    <cellStyle name="桁区切り 2" xfId="2"/>
    <cellStyle name="桁区切り 3" xfId="3"/>
    <cellStyle name="桁区切り 4" xfId="4"/>
    <cellStyle name="標準" xfId="0" builtinId="0"/>
    <cellStyle name="標準 2" xfId="5"/>
    <cellStyle name="標準 3" xfId="6"/>
    <cellStyle name="標準 4" xfId="7"/>
    <cellStyle name="標準 4 2" xfId="8"/>
    <cellStyle name="標準 4 3" xfId="9"/>
    <cellStyle name="標準 5" xfId="10"/>
    <cellStyle name="標準_Ｈ11・Ｈ12予算の歳入・歳出比較構成" xfId="11"/>
    <cellStyle name="標準_Ｈ17事項別明細書" xfId="12"/>
    <cellStyle name="標準_Ｈ17性質別比較表"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4762</xdr:colOff>
      <xdr:row>9</xdr:row>
      <xdr:rowOff>4764</xdr:rowOff>
    </xdr:from>
    <xdr:to>
      <xdr:col>9</xdr:col>
      <xdr:colOff>321469</xdr:colOff>
      <xdr:row>10</xdr:row>
      <xdr:rowOff>24849</xdr:rowOff>
    </xdr:to>
    <xdr:sp macro="" textlink="">
      <xdr:nvSpPr>
        <xdr:cNvPr id="2" name="円/楕円 1">
          <a:extLst>
            <a:ext uri="{FF2B5EF4-FFF2-40B4-BE49-F238E27FC236}">
              <a16:creationId xmlns:a16="http://schemas.microsoft.com/office/drawing/2014/main" id="{78D67255-8795-4C8F-AD82-0F0100C75E5F}"/>
            </a:ext>
          </a:extLst>
        </xdr:cNvPr>
        <xdr:cNvSpPr/>
      </xdr:nvSpPr>
      <xdr:spPr>
        <a:xfrm>
          <a:off x="319501" y="2009155"/>
          <a:ext cx="5559598" cy="194020"/>
        </a:xfrm>
        <a:prstGeom prst="ellipse">
          <a:avLst/>
        </a:prstGeom>
        <a:gradFill>
          <a:gsLst>
            <a:gs pos="100000">
              <a:srgbClr val="DBE4F4">
                <a:lumMod val="38000"/>
                <a:alpha val="71000"/>
              </a:srgbClr>
            </a:gs>
            <a:gs pos="0">
              <a:schemeClr val="accent1">
                <a:tint val="66000"/>
                <a:satMod val="160000"/>
              </a:schemeClr>
            </a:gs>
            <a:gs pos="100000">
              <a:schemeClr val="accent1">
                <a:tint val="23500"/>
                <a:satMod val="160000"/>
              </a:schemeClr>
            </a:gs>
          </a:gsLst>
          <a:lin ang="54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3:U57"/>
  <sheetViews>
    <sheetView tabSelected="1" view="pageBreakPreview" zoomScale="115" zoomScaleNormal="100" zoomScaleSheetLayoutView="115" workbookViewId="0"/>
  </sheetViews>
  <sheetFormatPr defaultRowHeight="13.5" x14ac:dyDescent="0.15"/>
  <cols>
    <col min="1" max="1" width="4.125" customWidth="1"/>
    <col min="2" max="2" width="5.625" customWidth="1"/>
    <col min="10" max="10" width="5.75" customWidth="1"/>
    <col min="11" max="11" width="4" customWidth="1"/>
  </cols>
  <sheetData>
    <row r="3" spans="1:21" x14ac:dyDescent="0.15">
      <c r="A3" s="641" t="s">
        <v>395</v>
      </c>
      <c r="B3" s="641"/>
      <c r="C3" s="641"/>
      <c r="D3" s="641"/>
      <c r="E3" s="641"/>
      <c r="F3" s="641"/>
      <c r="G3" s="641"/>
      <c r="H3" s="641"/>
      <c r="I3" s="641"/>
      <c r="J3" s="641"/>
      <c r="K3" s="641"/>
    </row>
    <row r="4" spans="1:21" x14ac:dyDescent="0.15">
      <c r="A4" s="641"/>
      <c r="B4" s="641"/>
      <c r="C4" s="641"/>
      <c r="D4" s="641"/>
      <c r="E4" s="641"/>
      <c r="F4" s="641"/>
      <c r="G4" s="641"/>
      <c r="H4" s="641"/>
      <c r="I4" s="641"/>
      <c r="J4" s="641"/>
      <c r="K4" s="641"/>
    </row>
    <row r="5" spans="1:21" x14ac:dyDescent="0.15">
      <c r="A5" s="641"/>
      <c r="B5" s="641"/>
      <c r="C5" s="641"/>
      <c r="D5" s="641"/>
      <c r="E5" s="641"/>
      <c r="F5" s="641"/>
      <c r="G5" s="641"/>
      <c r="H5" s="641"/>
      <c r="I5" s="641"/>
      <c r="J5" s="641"/>
      <c r="K5" s="641"/>
    </row>
    <row r="7" spans="1:21" ht="48" customHeight="1" x14ac:dyDescent="0.15">
      <c r="A7" s="642" t="s">
        <v>192</v>
      </c>
      <c r="B7" s="642"/>
      <c r="C7" s="642"/>
      <c r="D7" s="642"/>
      <c r="E7" s="642"/>
      <c r="F7" s="642"/>
      <c r="G7" s="642"/>
      <c r="H7" s="642"/>
      <c r="I7" s="642"/>
      <c r="J7" s="642"/>
      <c r="K7" s="642"/>
    </row>
    <row r="8" spans="1:21" x14ac:dyDescent="0.15">
      <c r="A8" s="642"/>
      <c r="B8" s="642"/>
      <c r="C8" s="642"/>
      <c r="D8" s="642"/>
      <c r="E8" s="642"/>
      <c r="F8" s="642"/>
      <c r="G8" s="642"/>
      <c r="H8" s="642"/>
      <c r="I8" s="642"/>
      <c r="J8" s="642"/>
      <c r="K8" s="642"/>
    </row>
    <row r="9" spans="1:21" x14ac:dyDescent="0.15">
      <c r="A9" s="642"/>
      <c r="B9" s="642"/>
      <c r="C9" s="642"/>
      <c r="D9" s="642"/>
      <c r="E9" s="642"/>
      <c r="F9" s="642"/>
      <c r="G9" s="642"/>
      <c r="H9" s="642"/>
      <c r="I9" s="642"/>
      <c r="J9" s="642"/>
      <c r="K9" s="642"/>
    </row>
    <row r="12" spans="1:21" ht="14.25" thickBot="1" x14ac:dyDescent="0.2">
      <c r="M12" s="640"/>
      <c r="N12" s="640"/>
      <c r="O12" s="640"/>
      <c r="P12" s="640"/>
      <c r="Q12" s="640"/>
      <c r="R12" s="640"/>
      <c r="S12" s="640"/>
      <c r="T12" s="640"/>
      <c r="U12" s="640"/>
    </row>
    <row r="13" spans="1:21" x14ac:dyDescent="0.15">
      <c r="A13" s="628"/>
      <c r="B13" s="629"/>
      <c r="C13" s="630"/>
      <c r="D13" s="630"/>
      <c r="E13" s="630"/>
      <c r="F13" s="630"/>
      <c r="G13" s="630"/>
      <c r="H13" s="630"/>
      <c r="I13" s="630"/>
      <c r="J13" s="630"/>
      <c r="K13" s="631"/>
      <c r="M13" s="640"/>
      <c r="N13" s="640"/>
      <c r="O13" s="640"/>
      <c r="P13" s="640"/>
      <c r="Q13" s="640"/>
      <c r="R13" s="640"/>
      <c r="S13" s="640"/>
      <c r="T13" s="640"/>
      <c r="U13" s="640"/>
    </row>
    <row r="14" spans="1:21" ht="21" customHeight="1" x14ac:dyDescent="0.15">
      <c r="A14" s="632"/>
      <c r="B14" s="643" t="s">
        <v>410</v>
      </c>
      <c r="C14" s="643"/>
      <c r="D14" s="643"/>
      <c r="E14" s="643"/>
      <c r="F14" s="643"/>
      <c r="G14" s="643"/>
      <c r="H14" s="643"/>
      <c r="I14" s="643"/>
      <c r="J14" s="643"/>
      <c r="K14" s="633"/>
      <c r="M14" s="640"/>
      <c r="N14" s="640"/>
      <c r="O14" s="640"/>
      <c r="P14" s="640"/>
      <c r="Q14" s="640"/>
      <c r="R14" s="640"/>
      <c r="S14" s="640"/>
      <c r="T14" s="640"/>
      <c r="U14" s="640"/>
    </row>
    <row r="15" spans="1:21" x14ac:dyDescent="0.15">
      <c r="A15" s="632"/>
      <c r="B15" s="634"/>
      <c r="C15" s="634"/>
      <c r="D15" s="634"/>
      <c r="E15" s="634"/>
      <c r="F15" s="634"/>
      <c r="G15" s="634"/>
      <c r="H15" s="634"/>
      <c r="I15" s="634"/>
      <c r="J15" s="634"/>
      <c r="K15" s="633"/>
      <c r="M15" s="640"/>
      <c r="N15" s="640"/>
      <c r="O15" s="640"/>
      <c r="P15" s="640"/>
      <c r="Q15" s="640"/>
      <c r="R15" s="640"/>
      <c r="S15" s="640"/>
      <c r="T15" s="640"/>
      <c r="U15" s="640"/>
    </row>
    <row r="16" spans="1:21" ht="17.25" x14ac:dyDescent="0.15">
      <c r="A16" s="632"/>
      <c r="B16" s="634"/>
      <c r="C16" s="634"/>
      <c r="D16" s="634"/>
      <c r="E16" s="634"/>
      <c r="F16" s="634"/>
      <c r="G16" s="644" t="s">
        <v>407</v>
      </c>
      <c r="H16" s="644"/>
      <c r="I16" s="644"/>
      <c r="J16" s="644"/>
      <c r="K16" s="633"/>
      <c r="M16" s="640"/>
      <c r="N16" s="640"/>
      <c r="O16" s="640"/>
      <c r="P16" s="640"/>
      <c r="Q16" s="640"/>
      <c r="R16" s="640"/>
      <c r="S16" s="640"/>
      <c r="T16" s="640"/>
      <c r="U16" s="640"/>
    </row>
    <row r="17" spans="1:21" x14ac:dyDescent="0.15">
      <c r="A17" s="632"/>
      <c r="B17" s="634"/>
      <c r="C17" s="634"/>
      <c r="D17" s="634"/>
      <c r="E17" s="634"/>
      <c r="F17" s="634"/>
      <c r="G17" s="634"/>
      <c r="H17" s="634"/>
      <c r="I17" s="634"/>
      <c r="J17" s="634"/>
      <c r="K17" s="633"/>
      <c r="M17" s="640"/>
      <c r="N17" s="640"/>
      <c r="O17" s="640"/>
      <c r="P17" s="640"/>
      <c r="Q17" s="640"/>
      <c r="R17" s="640"/>
      <c r="S17" s="640"/>
      <c r="T17" s="640"/>
      <c r="U17" s="640"/>
    </row>
    <row r="18" spans="1:21" ht="13.5" customHeight="1" x14ac:dyDescent="0.15">
      <c r="A18" s="632"/>
      <c r="B18" s="645" t="s">
        <v>409</v>
      </c>
      <c r="C18" s="645"/>
      <c r="D18" s="645"/>
      <c r="E18" s="645"/>
      <c r="F18" s="645"/>
      <c r="G18" s="645"/>
      <c r="H18" s="645"/>
      <c r="I18" s="645"/>
      <c r="J18" s="645"/>
      <c r="K18" s="633"/>
      <c r="M18" s="640"/>
      <c r="N18" s="640"/>
      <c r="O18" s="640"/>
      <c r="P18" s="640"/>
      <c r="Q18" s="640"/>
      <c r="R18" s="640"/>
      <c r="S18" s="640"/>
      <c r="T18" s="640"/>
      <c r="U18" s="640"/>
    </row>
    <row r="19" spans="1:21" x14ac:dyDescent="0.15">
      <c r="A19" s="632"/>
      <c r="B19" s="645"/>
      <c r="C19" s="645"/>
      <c r="D19" s="645"/>
      <c r="E19" s="645"/>
      <c r="F19" s="645"/>
      <c r="G19" s="645"/>
      <c r="H19" s="645"/>
      <c r="I19" s="645"/>
      <c r="J19" s="645"/>
      <c r="K19" s="633"/>
      <c r="M19" s="640"/>
      <c r="N19" s="640"/>
      <c r="O19" s="640"/>
      <c r="P19" s="640"/>
      <c r="Q19" s="640"/>
      <c r="R19" s="640"/>
      <c r="S19" s="640"/>
      <c r="T19" s="640"/>
      <c r="U19" s="640"/>
    </row>
    <row r="20" spans="1:21" x14ac:dyDescent="0.15">
      <c r="A20" s="632"/>
      <c r="B20" s="645"/>
      <c r="C20" s="645"/>
      <c r="D20" s="645"/>
      <c r="E20" s="645"/>
      <c r="F20" s="645"/>
      <c r="G20" s="645"/>
      <c r="H20" s="645"/>
      <c r="I20" s="645"/>
      <c r="J20" s="645"/>
      <c r="K20" s="633"/>
      <c r="M20" s="640"/>
      <c r="N20" s="640"/>
      <c r="O20" s="640"/>
      <c r="P20" s="640"/>
      <c r="Q20" s="640"/>
      <c r="R20" s="640"/>
      <c r="S20" s="640"/>
      <c r="T20" s="640"/>
      <c r="U20" s="640"/>
    </row>
    <row r="21" spans="1:21" x14ac:dyDescent="0.15">
      <c r="A21" s="632"/>
      <c r="B21" s="645"/>
      <c r="C21" s="645"/>
      <c r="D21" s="645"/>
      <c r="E21" s="645"/>
      <c r="F21" s="645"/>
      <c r="G21" s="645"/>
      <c r="H21" s="645"/>
      <c r="I21" s="645"/>
      <c r="J21" s="645"/>
      <c r="K21" s="633"/>
      <c r="M21" s="640"/>
      <c r="N21" s="640"/>
      <c r="O21" s="640"/>
      <c r="P21" s="640"/>
      <c r="Q21" s="640"/>
      <c r="R21" s="640"/>
      <c r="S21" s="640"/>
      <c r="T21" s="640"/>
      <c r="U21" s="640"/>
    </row>
    <row r="22" spans="1:21" x14ac:dyDescent="0.15">
      <c r="A22" s="632"/>
      <c r="B22" s="645"/>
      <c r="C22" s="645"/>
      <c r="D22" s="645"/>
      <c r="E22" s="645"/>
      <c r="F22" s="645"/>
      <c r="G22" s="645"/>
      <c r="H22" s="645"/>
      <c r="I22" s="645"/>
      <c r="J22" s="645"/>
      <c r="K22" s="633"/>
      <c r="M22" s="640"/>
      <c r="N22" s="640"/>
      <c r="O22" s="640"/>
      <c r="P22" s="640"/>
      <c r="Q22" s="640"/>
      <c r="R22" s="640"/>
      <c r="S22" s="640"/>
      <c r="T22" s="640"/>
      <c r="U22" s="640"/>
    </row>
    <row r="23" spans="1:21" x14ac:dyDescent="0.15">
      <c r="A23" s="632"/>
      <c r="B23" s="645"/>
      <c r="C23" s="645"/>
      <c r="D23" s="645"/>
      <c r="E23" s="645"/>
      <c r="F23" s="645"/>
      <c r="G23" s="645"/>
      <c r="H23" s="645"/>
      <c r="I23" s="645"/>
      <c r="J23" s="645"/>
      <c r="K23" s="633"/>
      <c r="M23" s="640"/>
      <c r="N23" s="640"/>
      <c r="O23" s="640"/>
      <c r="P23" s="640"/>
      <c r="Q23" s="640"/>
      <c r="R23" s="640"/>
      <c r="S23" s="640"/>
      <c r="T23" s="640"/>
      <c r="U23" s="640"/>
    </row>
    <row r="24" spans="1:21" x14ac:dyDescent="0.15">
      <c r="A24" s="632"/>
      <c r="B24" s="645"/>
      <c r="C24" s="645"/>
      <c r="D24" s="645"/>
      <c r="E24" s="645"/>
      <c r="F24" s="645"/>
      <c r="G24" s="645"/>
      <c r="H24" s="645"/>
      <c r="I24" s="645"/>
      <c r="J24" s="645"/>
      <c r="K24" s="633"/>
      <c r="M24" s="640"/>
      <c r="N24" s="640"/>
      <c r="O24" s="640"/>
      <c r="P24" s="640"/>
      <c r="Q24" s="640"/>
      <c r="R24" s="640"/>
      <c r="S24" s="640"/>
      <c r="T24" s="640"/>
      <c r="U24" s="640"/>
    </row>
    <row r="25" spans="1:21" x14ac:dyDescent="0.15">
      <c r="A25" s="632"/>
      <c r="B25" s="645"/>
      <c r="C25" s="645"/>
      <c r="D25" s="645"/>
      <c r="E25" s="645"/>
      <c r="F25" s="645"/>
      <c r="G25" s="645"/>
      <c r="H25" s="645"/>
      <c r="I25" s="645"/>
      <c r="J25" s="645"/>
      <c r="K25" s="633"/>
      <c r="M25" s="640"/>
      <c r="N25" s="640"/>
      <c r="O25" s="640"/>
      <c r="P25" s="640"/>
      <c r="Q25" s="640"/>
      <c r="R25" s="640"/>
      <c r="S25" s="640"/>
      <c r="T25" s="640"/>
      <c r="U25" s="640"/>
    </row>
    <row r="26" spans="1:21" x14ac:dyDescent="0.15">
      <c r="A26" s="632"/>
      <c r="B26" s="645"/>
      <c r="C26" s="645"/>
      <c r="D26" s="645"/>
      <c r="E26" s="645"/>
      <c r="F26" s="645"/>
      <c r="G26" s="645"/>
      <c r="H26" s="645"/>
      <c r="I26" s="645"/>
      <c r="J26" s="645"/>
      <c r="K26" s="633"/>
      <c r="M26" s="640"/>
      <c r="N26" s="640"/>
      <c r="O26" s="640"/>
      <c r="P26" s="640"/>
      <c r="Q26" s="640"/>
      <c r="R26" s="640"/>
      <c r="S26" s="640"/>
      <c r="T26" s="640"/>
      <c r="U26" s="640"/>
    </row>
    <row r="27" spans="1:21" x14ac:dyDescent="0.15">
      <c r="A27" s="632"/>
      <c r="B27" s="645"/>
      <c r="C27" s="645"/>
      <c r="D27" s="645"/>
      <c r="E27" s="645"/>
      <c r="F27" s="645"/>
      <c r="G27" s="645"/>
      <c r="H27" s="645"/>
      <c r="I27" s="645"/>
      <c r="J27" s="645"/>
      <c r="K27" s="633"/>
      <c r="M27" s="640"/>
      <c r="N27" s="640"/>
      <c r="O27" s="640"/>
      <c r="P27" s="640"/>
      <c r="Q27" s="640"/>
      <c r="R27" s="640"/>
      <c r="S27" s="640"/>
      <c r="T27" s="640"/>
      <c r="U27" s="640"/>
    </row>
    <row r="28" spans="1:21" x14ac:dyDescent="0.15">
      <c r="A28" s="632"/>
      <c r="B28" s="645"/>
      <c r="C28" s="645"/>
      <c r="D28" s="645"/>
      <c r="E28" s="645"/>
      <c r="F28" s="645"/>
      <c r="G28" s="645"/>
      <c r="H28" s="645"/>
      <c r="I28" s="645"/>
      <c r="J28" s="645"/>
      <c r="K28" s="633"/>
      <c r="M28" s="640"/>
      <c r="N28" s="640"/>
      <c r="O28" s="640"/>
      <c r="P28" s="640"/>
      <c r="Q28" s="640"/>
      <c r="R28" s="640"/>
      <c r="S28" s="640"/>
      <c r="T28" s="640"/>
      <c r="U28" s="640"/>
    </row>
    <row r="29" spans="1:21" x14ac:dyDescent="0.15">
      <c r="A29" s="632"/>
      <c r="B29" s="645"/>
      <c r="C29" s="645"/>
      <c r="D29" s="645"/>
      <c r="E29" s="645"/>
      <c r="F29" s="645"/>
      <c r="G29" s="645"/>
      <c r="H29" s="645"/>
      <c r="I29" s="645"/>
      <c r="J29" s="645"/>
      <c r="K29" s="633"/>
      <c r="M29" s="640"/>
      <c r="N29" s="640"/>
      <c r="O29" s="640"/>
      <c r="P29" s="640"/>
      <c r="Q29" s="640"/>
      <c r="R29" s="640"/>
      <c r="S29" s="640"/>
      <c r="T29" s="640"/>
      <c r="U29" s="640"/>
    </row>
    <row r="30" spans="1:21" x14ac:dyDescent="0.15">
      <c r="A30" s="632"/>
      <c r="B30" s="645"/>
      <c r="C30" s="645"/>
      <c r="D30" s="645"/>
      <c r="E30" s="645"/>
      <c r="F30" s="645"/>
      <c r="G30" s="645"/>
      <c r="H30" s="645"/>
      <c r="I30" s="645"/>
      <c r="J30" s="645"/>
      <c r="K30" s="633"/>
      <c r="M30" s="640"/>
      <c r="N30" s="640"/>
      <c r="O30" s="640"/>
      <c r="P30" s="640"/>
      <c r="Q30" s="640"/>
      <c r="R30" s="640"/>
      <c r="S30" s="640"/>
      <c r="T30" s="640"/>
      <c r="U30" s="640"/>
    </row>
    <row r="31" spans="1:21" x14ac:dyDescent="0.15">
      <c r="A31" s="632"/>
      <c r="B31" s="645"/>
      <c r="C31" s="645"/>
      <c r="D31" s="645"/>
      <c r="E31" s="645"/>
      <c r="F31" s="645"/>
      <c r="G31" s="645"/>
      <c r="H31" s="645"/>
      <c r="I31" s="645"/>
      <c r="J31" s="645"/>
      <c r="K31" s="633"/>
      <c r="M31" s="640"/>
      <c r="N31" s="640"/>
      <c r="O31" s="640"/>
      <c r="P31" s="640"/>
      <c r="Q31" s="640"/>
      <c r="R31" s="640"/>
      <c r="S31" s="640"/>
      <c r="T31" s="640"/>
      <c r="U31" s="640"/>
    </row>
    <row r="32" spans="1:21" x14ac:dyDescent="0.15">
      <c r="A32" s="632"/>
      <c r="B32" s="645"/>
      <c r="C32" s="645"/>
      <c r="D32" s="645"/>
      <c r="E32" s="645"/>
      <c r="F32" s="645"/>
      <c r="G32" s="645"/>
      <c r="H32" s="645"/>
      <c r="I32" s="645"/>
      <c r="J32" s="645"/>
      <c r="K32" s="633"/>
    </row>
    <row r="33" spans="1:11" x14ac:dyDescent="0.15">
      <c r="A33" s="632"/>
      <c r="B33" s="645"/>
      <c r="C33" s="645"/>
      <c r="D33" s="645"/>
      <c r="E33" s="645"/>
      <c r="F33" s="645"/>
      <c r="G33" s="645"/>
      <c r="H33" s="645"/>
      <c r="I33" s="645"/>
      <c r="J33" s="645"/>
      <c r="K33" s="633"/>
    </row>
    <row r="34" spans="1:11" ht="13.5" customHeight="1" x14ac:dyDescent="0.15">
      <c r="A34" s="632"/>
      <c r="B34" s="645"/>
      <c r="C34" s="645"/>
      <c r="D34" s="645"/>
      <c r="E34" s="645"/>
      <c r="F34" s="645"/>
      <c r="G34" s="645"/>
      <c r="H34" s="645"/>
      <c r="I34" s="645"/>
      <c r="J34" s="645"/>
      <c r="K34" s="633"/>
    </row>
    <row r="35" spans="1:11" x14ac:dyDescent="0.15">
      <c r="A35" s="632"/>
      <c r="B35" s="645"/>
      <c r="C35" s="645"/>
      <c r="D35" s="645"/>
      <c r="E35" s="645"/>
      <c r="F35" s="645"/>
      <c r="G35" s="645"/>
      <c r="H35" s="645"/>
      <c r="I35" s="645"/>
      <c r="J35" s="645"/>
      <c r="K35" s="633"/>
    </row>
    <row r="36" spans="1:11" x14ac:dyDescent="0.15">
      <c r="A36" s="632"/>
      <c r="B36" s="645"/>
      <c r="C36" s="645"/>
      <c r="D36" s="645"/>
      <c r="E36" s="645"/>
      <c r="F36" s="645"/>
      <c r="G36" s="645"/>
      <c r="H36" s="645"/>
      <c r="I36" s="645"/>
      <c r="J36" s="645"/>
      <c r="K36" s="633"/>
    </row>
    <row r="37" spans="1:11" x14ac:dyDescent="0.15">
      <c r="A37" s="632"/>
      <c r="B37" s="645"/>
      <c r="C37" s="645"/>
      <c r="D37" s="645"/>
      <c r="E37" s="645"/>
      <c r="F37" s="645"/>
      <c r="G37" s="645"/>
      <c r="H37" s="645"/>
      <c r="I37" s="645"/>
      <c r="J37" s="645"/>
      <c r="K37" s="633"/>
    </row>
    <row r="38" spans="1:11" ht="13.5" customHeight="1" x14ac:dyDescent="0.15">
      <c r="A38" s="632"/>
      <c r="B38" s="645"/>
      <c r="C38" s="645"/>
      <c r="D38" s="645"/>
      <c r="E38" s="645"/>
      <c r="F38" s="645"/>
      <c r="G38" s="645"/>
      <c r="H38" s="645"/>
      <c r="I38" s="645"/>
      <c r="J38" s="645"/>
      <c r="K38" s="633"/>
    </row>
    <row r="39" spans="1:11" ht="13.5" customHeight="1" x14ac:dyDescent="0.15">
      <c r="A39" s="632"/>
      <c r="B39" s="645"/>
      <c r="C39" s="645"/>
      <c r="D39" s="645"/>
      <c r="E39" s="645"/>
      <c r="F39" s="645"/>
      <c r="G39" s="645"/>
      <c r="H39" s="645"/>
      <c r="I39" s="645"/>
      <c r="J39" s="645"/>
      <c r="K39" s="633"/>
    </row>
    <row r="40" spans="1:11" ht="13.5" customHeight="1" x14ac:dyDescent="0.15">
      <c r="A40" s="632"/>
      <c r="B40" s="645"/>
      <c r="C40" s="645"/>
      <c r="D40" s="645"/>
      <c r="E40" s="645"/>
      <c r="F40" s="645"/>
      <c r="G40" s="645"/>
      <c r="H40" s="645"/>
      <c r="I40" s="645"/>
      <c r="J40" s="645"/>
      <c r="K40" s="633"/>
    </row>
    <row r="41" spans="1:11" ht="13.5" customHeight="1" thickBot="1" x14ac:dyDescent="0.2">
      <c r="A41" s="635"/>
      <c r="B41" s="646"/>
      <c r="C41" s="646"/>
      <c r="D41" s="646"/>
      <c r="E41" s="646"/>
      <c r="F41" s="646"/>
      <c r="G41" s="646"/>
      <c r="H41" s="646"/>
      <c r="I41" s="646"/>
      <c r="J41" s="646"/>
      <c r="K41" s="636"/>
    </row>
    <row r="42" spans="1:11" ht="24.75" customHeight="1" x14ac:dyDescent="0.15">
      <c r="A42" s="492"/>
      <c r="B42" s="627"/>
      <c r="C42" s="627"/>
      <c r="D42" s="627"/>
      <c r="E42" s="627"/>
      <c r="F42" s="627"/>
      <c r="G42" s="627"/>
      <c r="H42" s="627"/>
      <c r="I42" s="627"/>
      <c r="J42" s="627"/>
      <c r="K42" s="492"/>
    </row>
    <row r="43" spans="1:11" ht="13.5" customHeight="1" thickBot="1" x14ac:dyDescent="0.2">
      <c r="A43" s="151"/>
      <c r="B43" s="151"/>
      <c r="C43" s="156"/>
      <c r="D43" s="156"/>
      <c r="E43" s="156"/>
      <c r="F43" s="156"/>
      <c r="G43" s="156"/>
      <c r="H43" s="157"/>
      <c r="I43" s="157"/>
      <c r="J43" s="157"/>
    </row>
    <row r="44" spans="1:11" ht="13.5" customHeight="1" x14ac:dyDescent="0.15">
      <c r="A44" s="153"/>
      <c r="B44" s="159"/>
      <c r="C44" s="158"/>
      <c r="D44" s="158"/>
      <c r="E44" s="158"/>
      <c r="F44" s="158"/>
      <c r="G44" s="158"/>
      <c r="H44" s="159"/>
      <c r="I44" s="159"/>
      <c r="J44" s="159"/>
      <c r="K44" s="160"/>
    </row>
    <row r="45" spans="1:11" ht="13.5" customHeight="1" x14ac:dyDescent="0.15">
      <c r="A45" s="154"/>
      <c r="B45" s="637" t="s">
        <v>408</v>
      </c>
      <c r="C45" s="638"/>
      <c r="D45" s="638"/>
      <c r="E45" s="638"/>
      <c r="F45" s="638"/>
      <c r="G45" s="638"/>
      <c r="H45" s="638"/>
      <c r="I45" s="638"/>
      <c r="J45" s="638"/>
      <c r="K45" s="161"/>
    </row>
    <row r="46" spans="1:11" ht="13.5" customHeight="1" x14ac:dyDescent="0.15">
      <c r="A46" s="154"/>
      <c r="B46" s="638"/>
      <c r="C46" s="638"/>
      <c r="D46" s="638"/>
      <c r="E46" s="638"/>
      <c r="F46" s="638"/>
      <c r="G46" s="638"/>
      <c r="H46" s="638"/>
      <c r="I46" s="638"/>
      <c r="J46" s="638"/>
      <c r="K46" s="161"/>
    </row>
    <row r="47" spans="1:11" x14ac:dyDescent="0.15">
      <c r="A47" s="154"/>
      <c r="B47" s="638"/>
      <c r="C47" s="638"/>
      <c r="D47" s="638"/>
      <c r="E47" s="638"/>
      <c r="F47" s="638"/>
      <c r="G47" s="638"/>
      <c r="H47" s="638"/>
      <c r="I47" s="638"/>
      <c r="J47" s="638"/>
      <c r="K47" s="161"/>
    </row>
    <row r="48" spans="1:11" ht="14.25" thickBot="1" x14ac:dyDescent="0.2">
      <c r="A48" s="155"/>
      <c r="B48" s="152"/>
      <c r="C48" s="152"/>
      <c r="D48" s="152"/>
      <c r="E48" s="152"/>
      <c r="F48" s="152"/>
      <c r="G48" s="152"/>
      <c r="H48" s="152"/>
      <c r="I48" s="152"/>
      <c r="J48" s="152"/>
      <c r="K48" s="162"/>
    </row>
    <row r="49" spans="1:11" x14ac:dyDescent="0.15">
      <c r="A49" s="157"/>
      <c r="B49" s="157"/>
      <c r="C49" s="157"/>
      <c r="D49" s="157"/>
      <c r="E49" s="157"/>
      <c r="F49" s="157"/>
      <c r="G49" s="157"/>
      <c r="H49" s="157"/>
      <c r="I49" s="157"/>
      <c r="J49" s="157"/>
      <c r="K49" s="492"/>
    </row>
    <row r="51" spans="1:11" ht="16.5" customHeight="1" x14ac:dyDescent="0.15">
      <c r="A51" s="639" t="s">
        <v>193</v>
      </c>
      <c r="B51" s="639"/>
      <c r="C51" s="639"/>
      <c r="D51" s="639"/>
      <c r="E51" s="639"/>
      <c r="F51" s="639"/>
      <c r="G51" s="639"/>
      <c r="H51" s="639"/>
      <c r="I51" s="639"/>
      <c r="J51" s="639"/>
      <c r="K51" s="639"/>
    </row>
    <row r="52" spans="1:11" x14ac:dyDescent="0.15">
      <c r="A52" s="639"/>
      <c r="B52" s="639"/>
      <c r="C52" s="639"/>
      <c r="D52" s="639"/>
      <c r="E52" s="639"/>
      <c r="F52" s="639"/>
      <c r="G52" s="639"/>
      <c r="H52" s="639"/>
      <c r="I52" s="639"/>
      <c r="J52" s="639"/>
      <c r="K52" s="639"/>
    </row>
    <row r="53" spans="1:11" ht="45" customHeight="1" x14ac:dyDescent="0.15">
      <c r="A53" s="639"/>
      <c r="B53" s="639"/>
      <c r="C53" s="639"/>
      <c r="D53" s="639"/>
      <c r="E53" s="639"/>
      <c r="F53" s="639"/>
      <c r="G53" s="639"/>
      <c r="H53" s="639"/>
      <c r="I53" s="639"/>
      <c r="J53" s="639"/>
      <c r="K53" s="639"/>
    </row>
    <row r="57" spans="1:11" ht="45" customHeight="1" x14ac:dyDescent="0.15"/>
  </sheetData>
  <mergeCells count="8">
    <mergeCell ref="B45:J47"/>
    <mergeCell ref="A51:K53"/>
    <mergeCell ref="M12:U31"/>
    <mergeCell ref="A3:K5"/>
    <mergeCell ref="A7:K9"/>
    <mergeCell ref="B14:J14"/>
    <mergeCell ref="G16:J16"/>
    <mergeCell ref="B18:J41"/>
  </mergeCells>
  <phoneticPr fontId="5"/>
  <pageMargins left="1.1023622047244095"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1"/>
  <sheetViews>
    <sheetView view="pageBreakPreview" zoomScaleNormal="100" zoomScaleSheetLayoutView="100" workbookViewId="0"/>
  </sheetViews>
  <sheetFormatPr defaultRowHeight="13.5" x14ac:dyDescent="0.15"/>
  <cols>
    <col min="1" max="1" width="2.625" customWidth="1"/>
    <col min="2" max="2" width="0.875" style="486" customWidth="1"/>
    <col min="3" max="3" width="3.625" style="487" customWidth="1"/>
    <col min="4" max="4" width="0.875" style="487" customWidth="1"/>
    <col min="5" max="5" width="3.625" style="487" customWidth="1"/>
    <col min="6" max="6" width="0.875" style="487" customWidth="1"/>
    <col min="7" max="7" width="23" style="487" customWidth="1"/>
    <col min="8" max="8" width="0.875" style="487" customWidth="1"/>
    <col min="9" max="9" width="13.875" style="487" customWidth="1"/>
    <col min="10" max="10" width="0.875" style="487" customWidth="1"/>
    <col min="11" max="11" width="13.875" style="487" customWidth="1"/>
    <col min="12" max="12" width="0.875" style="487" customWidth="1"/>
    <col min="13" max="13" width="13.875" style="487" customWidth="1"/>
    <col min="14" max="14" width="0.875" style="487" customWidth="1"/>
    <col min="15" max="15" width="12.125" style="487" customWidth="1"/>
    <col min="16" max="16" width="0.875" style="487" customWidth="1"/>
    <col min="18" max="24" width="19.125" style="486" customWidth="1"/>
    <col min="25" max="28" width="19.125" customWidth="1"/>
  </cols>
  <sheetData>
    <row r="1" spans="1:28" ht="27" customHeight="1" x14ac:dyDescent="0.15">
      <c r="A1" s="253"/>
      <c r="B1" s="561"/>
      <c r="C1" s="869" t="s">
        <v>383</v>
      </c>
      <c r="D1" s="869"/>
      <c r="E1" s="869"/>
      <c r="F1" s="869"/>
      <c r="G1" s="869"/>
      <c r="H1" s="869"/>
      <c r="I1" s="869"/>
      <c r="J1" s="869"/>
      <c r="K1" s="869"/>
      <c r="L1" s="869"/>
      <c r="M1" s="869"/>
      <c r="N1" s="869"/>
      <c r="O1" s="869"/>
      <c r="P1" s="563"/>
      <c r="Q1" s="563"/>
      <c r="R1" s="561"/>
      <c r="S1" s="561"/>
      <c r="T1" s="561"/>
      <c r="U1" s="561"/>
      <c r="V1" s="561"/>
      <c r="W1" s="561"/>
      <c r="X1" s="561"/>
      <c r="Y1" s="561"/>
      <c r="Z1" s="561"/>
      <c r="AA1" s="561"/>
    </row>
    <row r="2" spans="1:28" ht="20.25" customHeight="1" thickBot="1" x14ac:dyDescent="0.2">
      <c r="A2" s="253"/>
      <c r="B2" s="561"/>
      <c r="C2" s="561"/>
      <c r="D2" s="561"/>
      <c r="E2" s="561"/>
      <c r="F2" s="561"/>
      <c r="G2" s="561"/>
      <c r="H2" s="561"/>
      <c r="I2" s="561"/>
      <c r="J2" s="561"/>
      <c r="K2" s="870" t="s">
        <v>384</v>
      </c>
      <c r="L2" s="870"/>
      <c r="M2" s="870"/>
      <c r="N2" s="870"/>
      <c r="O2" s="870"/>
      <c r="P2" s="564"/>
      <c r="Q2" s="564"/>
      <c r="R2" s="561"/>
      <c r="S2" s="561"/>
      <c r="T2" s="561"/>
      <c r="U2" s="561"/>
      <c r="V2" s="561"/>
      <c r="W2" s="561"/>
      <c r="X2" s="561"/>
      <c r="Y2" s="561"/>
      <c r="Z2" s="561"/>
      <c r="AA2" s="561"/>
    </row>
    <row r="3" spans="1:28" ht="27" customHeight="1" x14ac:dyDescent="0.15">
      <c r="A3" s="253"/>
      <c r="B3" s="566"/>
      <c r="C3" s="878" t="s">
        <v>385</v>
      </c>
      <c r="D3" s="878"/>
      <c r="E3" s="878"/>
      <c r="F3" s="878"/>
      <c r="G3" s="878"/>
      <c r="H3" s="567"/>
      <c r="I3" s="875" t="s">
        <v>386</v>
      </c>
      <c r="J3" s="876"/>
      <c r="K3" s="880" t="s">
        <v>387</v>
      </c>
      <c r="L3" s="881"/>
      <c r="M3" s="875" t="s">
        <v>388</v>
      </c>
      <c r="N3" s="876"/>
      <c r="O3" s="875" t="s">
        <v>389</v>
      </c>
      <c r="P3" s="877"/>
      <c r="Q3" s="565"/>
      <c r="R3" s="562"/>
      <c r="S3" s="562"/>
      <c r="T3" s="562"/>
      <c r="U3" s="562"/>
      <c r="V3" s="562"/>
      <c r="W3" s="562"/>
      <c r="X3" s="562"/>
      <c r="Y3" s="562"/>
      <c r="Z3" s="562"/>
      <c r="AA3" s="561"/>
    </row>
    <row r="4" spans="1:28" ht="30" customHeight="1" x14ac:dyDescent="0.15">
      <c r="A4" s="253"/>
      <c r="B4" s="568"/>
      <c r="C4" s="882" t="s">
        <v>348</v>
      </c>
      <c r="D4" s="882"/>
      <c r="E4" s="883"/>
      <c r="F4" s="883"/>
      <c r="G4" s="883"/>
      <c r="H4" s="584"/>
      <c r="I4" s="599"/>
      <c r="J4" s="584"/>
      <c r="K4" s="606"/>
      <c r="L4" s="584"/>
      <c r="M4" s="599"/>
      <c r="N4" s="569"/>
      <c r="O4" s="570"/>
      <c r="P4" s="571"/>
      <c r="Q4" s="565"/>
      <c r="R4" s="562"/>
      <c r="S4" s="562"/>
      <c r="T4" s="562"/>
      <c r="U4" s="562"/>
      <c r="V4" s="562"/>
      <c r="W4" s="562"/>
      <c r="X4" s="562"/>
      <c r="Y4" s="562"/>
      <c r="Z4" s="562"/>
      <c r="AA4" s="561"/>
    </row>
    <row r="5" spans="1:28" ht="30" customHeight="1" x14ac:dyDescent="0.15">
      <c r="A5" s="253"/>
      <c r="B5" s="568"/>
      <c r="C5" s="585"/>
      <c r="D5" s="586"/>
      <c r="E5" s="871" t="s">
        <v>349</v>
      </c>
      <c r="F5" s="872"/>
      <c r="G5" s="872"/>
      <c r="H5" s="587"/>
      <c r="I5" s="600">
        <v>2</v>
      </c>
      <c r="J5" s="587"/>
      <c r="K5" s="601"/>
      <c r="L5" s="587"/>
      <c r="M5" s="600">
        <v>2</v>
      </c>
      <c r="N5" s="572"/>
      <c r="O5" s="573"/>
      <c r="P5" s="574"/>
      <c r="Q5" s="565"/>
      <c r="R5" s="609"/>
      <c r="S5" s="609"/>
      <c r="T5" s="610"/>
      <c r="U5" s="610"/>
      <c r="V5" s="610"/>
      <c r="W5" s="610"/>
      <c r="X5" s="610"/>
      <c r="Y5" s="610"/>
      <c r="Z5" s="611"/>
      <c r="AA5" s="612"/>
    </row>
    <row r="6" spans="1:28" ht="30" customHeight="1" x14ac:dyDescent="0.15">
      <c r="A6" s="253"/>
      <c r="B6" s="568"/>
      <c r="C6" s="585"/>
      <c r="D6" s="586"/>
      <c r="E6" s="871" t="s">
        <v>350</v>
      </c>
      <c r="F6" s="872"/>
      <c r="G6" s="872"/>
      <c r="H6" s="587"/>
      <c r="I6" s="600">
        <v>5</v>
      </c>
      <c r="J6" s="587"/>
      <c r="K6" s="601">
        <v>1</v>
      </c>
      <c r="L6" s="587"/>
      <c r="M6" s="600">
        <v>6</v>
      </c>
      <c r="N6" s="572"/>
      <c r="O6" s="573"/>
      <c r="P6" s="574"/>
      <c r="Q6" s="565"/>
      <c r="R6" s="609"/>
      <c r="S6" s="609"/>
      <c r="T6" s="609"/>
      <c r="U6" s="613"/>
      <c r="V6" s="609"/>
      <c r="W6" s="609"/>
      <c r="X6" s="614"/>
      <c r="Y6" s="615"/>
      <c r="Z6" s="611"/>
      <c r="AA6" s="612"/>
    </row>
    <row r="7" spans="1:28" ht="30" customHeight="1" x14ac:dyDescent="0.15">
      <c r="A7" s="253"/>
      <c r="B7" s="568"/>
      <c r="C7" s="585"/>
      <c r="D7" s="588"/>
      <c r="E7" s="873" t="s">
        <v>351</v>
      </c>
      <c r="F7" s="874"/>
      <c r="G7" s="874"/>
      <c r="H7" s="589"/>
      <c r="I7" s="602">
        <v>1</v>
      </c>
      <c r="J7" s="589"/>
      <c r="K7" s="607">
        <v>-1</v>
      </c>
      <c r="L7" s="589"/>
      <c r="M7" s="602">
        <v>0</v>
      </c>
      <c r="N7" s="575"/>
      <c r="O7" s="576"/>
      <c r="P7" s="577"/>
      <c r="Q7" s="565"/>
      <c r="R7" s="609"/>
      <c r="S7" s="610"/>
      <c r="T7" s="615"/>
      <c r="U7" s="616"/>
      <c r="V7" s="617"/>
      <c r="W7" s="617"/>
      <c r="X7" s="617"/>
      <c r="Y7" s="610"/>
      <c r="Z7" s="611"/>
      <c r="AA7" s="612"/>
    </row>
    <row r="8" spans="1:28" ht="30" customHeight="1" x14ac:dyDescent="0.15">
      <c r="A8" s="253"/>
      <c r="B8" s="578"/>
      <c r="C8" s="882" t="s">
        <v>352</v>
      </c>
      <c r="D8" s="882"/>
      <c r="E8" s="883"/>
      <c r="F8" s="883"/>
      <c r="G8" s="883"/>
      <c r="H8" s="584"/>
      <c r="I8" s="599"/>
      <c r="J8" s="584"/>
      <c r="K8" s="606"/>
      <c r="L8" s="584"/>
      <c r="M8" s="599"/>
      <c r="N8" s="569"/>
      <c r="O8" s="570"/>
      <c r="P8" s="571"/>
      <c r="Q8" s="565"/>
      <c r="R8" s="610"/>
      <c r="S8" s="610"/>
      <c r="T8" s="610"/>
      <c r="U8" s="617"/>
      <c r="V8" s="617"/>
      <c r="W8" s="617"/>
      <c r="X8" s="617"/>
      <c r="Y8" s="610"/>
      <c r="Z8" s="611"/>
      <c r="AA8" s="612"/>
    </row>
    <row r="9" spans="1:28" ht="30" customHeight="1" x14ac:dyDescent="0.15">
      <c r="A9" s="253"/>
      <c r="B9" s="568"/>
      <c r="C9" s="585"/>
      <c r="D9" s="586"/>
      <c r="E9" s="871" t="s">
        <v>351</v>
      </c>
      <c r="F9" s="871"/>
      <c r="G9" s="871"/>
      <c r="H9" s="587"/>
      <c r="I9" s="600">
        <v>4</v>
      </c>
      <c r="J9" s="587"/>
      <c r="K9" s="608"/>
      <c r="L9" s="587"/>
      <c r="M9" s="600">
        <v>4</v>
      </c>
      <c r="N9" s="572"/>
      <c r="O9" s="573"/>
      <c r="P9" s="574"/>
      <c r="Q9" s="565"/>
      <c r="R9" s="609"/>
      <c r="S9" s="609"/>
      <c r="T9" s="609"/>
      <c r="U9" s="609"/>
      <c r="V9" s="609"/>
      <c r="W9" s="613"/>
      <c r="X9" s="613"/>
      <c r="Y9" s="611"/>
      <c r="Z9" s="612"/>
      <c r="AA9" s="612"/>
    </row>
    <row r="10" spans="1:28" ht="30" customHeight="1" x14ac:dyDescent="0.15">
      <c r="A10" s="253"/>
      <c r="B10" s="568"/>
      <c r="C10" s="585"/>
      <c r="D10" s="586"/>
      <c r="E10" s="871" t="s">
        <v>353</v>
      </c>
      <c r="F10" s="871"/>
      <c r="G10" s="871"/>
      <c r="H10" s="587"/>
      <c r="I10" s="605">
        <v>10</v>
      </c>
      <c r="J10" s="587"/>
      <c r="K10" s="601">
        <v>1</v>
      </c>
      <c r="L10" s="587"/>
      <c r="M10" s="600">
        <v>11</v>
      </c>
      <c r="N10" s="572"/>
      <c r="O10" s="573"/>
      <c r="P10" s="574"/>
      <c r="Q10" s="565"/>
      <c r="R10" s="609"/>
      <c r="S10" s="609"/>
      <c r="T10" s="609"/>
      <c r="U10" s="613"/>
      <c r="V10" s="613"/>
      <c r="W10" s="609"/>
      <c r="X10" s="613"/>
      <c r="Y10" s="613"/>
      <c r="Z10" s="613"/>
      <c r="AA10" s="613"/>
      <c r="AB10" s="613"/>
    </row>
    <row r="11" spans="1:28" ht="30" customHeight="1" x14ac:dyDescent="0.15">
      <c r="A11" s="253"/>
      <c r="B11" s="568"/>
      <c r="C11" s="585"/>
      <c r="D11" s="588"/>
      <c r="E11" s="873" t="s">
        <v>354</v>
      </c>
      <c r="F11" s="873"/>
      <c r="G11" s="873"/>
      <c r="H11" s="589"/>
      <c r="I11" s="602">
        <v>4</v>
      </c>
      <c r="J11" s="589"/>
      <c r="K11" s="602"/>
      <c r="L11" s="589"/>
      <c r="M11" s="602">
        <v>4</v>
      </c>
      <c r="N11" s="575"/>
      <c r="O11" s="576"/>
      <c r="P11" s="577"/>
      <c r="Q11" s="565"/>
      <c r="R11" s="609"/>
      <c r="S11" s="609"/>
      <c r="T11" s="609"/>
      <c r="U11" s="609"/>
      <c r="V11" s="617"/>
      <c r="W11" s="617"/>
      <c r="X11" s="617"/>
      <c r="Y11" s="610"/>
      <c r="Z11" s="611"/>
      <c r="AA11" s="612"/>
    </row>
    <row r="12" spans="1:28" ht="30" customHeight="1" x14ac:dyDescent="0.15">
      <c r="A12" s="253"/>
      <c r="B12" s="578"/>
      <c r="C12" s="882" t="s">
        <v>355</v>
      </c>
      <c r="D12" s="882"/>
      <c r="E12" s="883"/>
      <c r="F12" s="883"/>
      <c r="G12" s="883"/>
      <c r="H12" s="584"/>
      <c r="I12" s="599"/>
      <c r="J12" s="584"/>
      <c r="K12" s="606"/>
      <c r="L12" s="584"/>
      <c r="M12" s="599"/>
      <c r="N12" s="569"/>
      <c r="O12" s="570"/>
      <c r="P12" s="571"/>
      <c r="Q12" s="565"/>
      <c r="R12" s="610"/>
      <c r="S12" s="610"/>
      <c r="T12" s="610"/>
      <c r="U12" s="617"/>
      <c r="V12" s="617"/>
      <c r="W12" s="617"/>
      <c r="X12" s="617"/>
      <c r="Y12" s="610"/>
      <c r="Z12" s="611"/>
      <c r="AA12" s="612"/>
    </row>
    <row r="13" spans="1:28" ht="30" customHeight="1" x14ac:dyDescent="0.15">
      <c r="A13" s="253"/>
      <c r="B13" s="568"/>
      <c r="C13" s="585"/>
      <c r="D13" s="586"/>
      <c r="E13" s="871" t="s">
        <v>300</v>
      </c>
      <c r="F13" s="872"/>
      <c r="G13" s="872"/>
      <c r="H13" s="587"/>
      <c r="I13" s="600">
        <v>2</v>
      </c>
      <c r="J13" s="587"/>
      <c r="K13" s="601"/>
      <c r="L13" s="587"/>
      <c r="M13" s="600">
        <v>2</v>
      </c>
      <c r="N13" s="572"/>
      <c r="O13" s="573"/>
      <c r="P13" s="574"/>
      <c r="Q13" s="565"/>
      <c r="R13" s="609"/>
      <c r="S13" s="609"/>
      <c r="T13" s="610"/>
      <c r="U13" s="617"/>
      <c r="V13" s="617"/>
      <c r="W13" s="617"/>
      <c r="X13" s="617"/>
      <c r="Y13" s="610"/>
      <c r="Z13" s="611"/>
      <c r="AA13" s="612"/>
    </row>
    <row r="14" spans="1:28" ht="30" customHeight="1" x14ac:dyDescent="0.15">
      <c r="A14" s="253"/>
      <c r="B14" s="568"/>
      <c r="C14" s="585"/>
      <c r="D14" s="586"/>
      <c r="E14" s="871" t="s">
        <v>301</v>
      </c>
      <c r="F14" s="872"/>
      <c r="G14" s="872"/>
      <c r="H14" s="587"/>
      <c r="I14" s="600">
        <v>3</v>
      </c>
      <c r="J14" s="587"/>
      <c r="K14" s="601"/>
      <c r="L14" s="587"/>
      <c r="M14" s="600">
        <v>3</v>
      </c>
      <c r="N14" s="572"/>
      <c r="O14" s="573"/>
      <c r="P14" s="574"/>
      <c r="Q14" s="565"/>
      <c r="R14" s="609"/>
      <c r="S14" s="609"/>
      <c r="T14" s="609"/>
      <c r="U14" s="617"/>
      <c r="V14" s="617"/>
      <c r="W14" s="617"/>
      <c r="X14" s="610"/>
      <c r="Y14" s="611"/>
      <c r="Z14" s="612"/>
    </row>
    <row r="15" spans="1:28" ht="30" customHeight="1" x14ac:dyDescent="0.15">
      <c r="A15" s="253"/>
      <c r="B15" s="579"/>
      <c r="C15" s="585"/>
      <c r="D15" s="588"/>
      <c r="E15" s="873" t="s">
        <v>356</v>
      </c>
      <c r="F15" s="874"/>
      <c r="G15" s="874"/>
      <c r="H15" s="589"/>
      <c r="I15" s="602">
        <v>2</v>
      </c>
      <c r="J15" s="589"/>
      <c r="K15" s="607"/>
      <c r="L15" s="589"/>
      <c r="M15" s="602">
        <v>2</v>
      </c>
      <c r="N15" s="575"/>
      <c r="O15" s="576"/>
      <c r="P15" s="577"/>
      <c r="Q15" s="565"/>
      <c r="R15" s="609"/>
      <c r="S15" s="609"/>
      <c r="T15" s="610"/>
      <c r="U15" s="610"/>
      <c r="V15" s="610"/>
      <c r="W15" s="610"/>
      <c r="X15" s="610"/>
      <c r="Y15" s="610"/>
      <c r="Z15" s="611"/>
      <c r="AA15" s="612"/>
    </row>
    <row r="16" spans="1:28" ht="30" customHeight="1" x14ac:dyDescent="0.15">
      <c r="A16" s="253"/>
      <c r="B16" s="568"/>
      <c r="C16" s="882" t="s">
        <v>357</v>
      </c>
      <c r="D16" s="882"/>
      <c r="E16" s="883"/>
      <c r="F16" s="883"/>
      <c r="G16" s="883"/>
      <c r="H16" s="584"/>
      <c r="I16" s="599"/>
      <c r="J16" s="584"/>
      <c r="K16" s="606"/>
      <c r="L16" s="584"/>
      <c r="M16" s="599"/>
      <c r="N16" s="569"/>
      <c r="O16" s="570"/>
      <c r="P16" s="571"/>
      <c r="Q16" s="565"/>
      <c r="R16" s="610"/>
      <c r="S16" s="610"/>
      <c r="T16" s="610"/>
      <c r="U16" s="610"/>
      <c r="V16" s="610"/>
      <c r="W16" s="610"/>
      <c r="X16" s="610"/>
      <c r="Y16" s="610"/>
      <c r="Z16" s="611"/>
      <c r="AA16" s="612"/>
    </row>
    <row r="17" spans="1:27" ht="30" customHeight="1" x14ac:dyDescent="0.15">
      <c r="A17" s="253"/>
      <c r="B17" s="568"/>
      <c r="C17" s="585"/>
      <c r="D17" s="594"/>
      <c r="E17" s="884" t="s">
        <v>358</v>
      </c>
      <c r="F17" s="884"/>
      <c r="G17" s="884"/>
      <c r="H17" s="587"/>
      <c r="I17" s="600"/>
      <c r="J17" s="587"/>
      <c r="K17" s="601"/>
      <c r="L17" s="587"/>
      <c r="M17" s="600"/>
      <c r="N17" s="572"/>
      <c r="O17" s="573"/>
      <c r="P17" s="574"/>
      <c r="Q17" s="565"/>
      <c r="R17" s="610"/>
      <c r="S17" s="610"/>
      <c r="T17" s="610"/>
      <c r="U17" s="610"/>
      <c r="V17" s="610"/>
      <c r="W17" s="610"/>
      <c r="X17" s="610"/>
      <c r="Y17" s="610"/>
      <c r="Z17" s="611"/>
      <c r="AA17" s="612"/>
    </row>
    <row r="18" spans="1:27" ht="30" customHeight="1" x14ac:dyDescent="0.15">
      <c r="A18" s="253"/>
      <c r="B18" s="568"/>
      <c r="C18" s="585"/>
      <c r="D18" s="595"/>
      <c r="E18" s="596"/>
      <c r="F18" s="590"/>
      <c r="G18" s="591" t="s">
        <v>359</v>
      </c>
      <c r="H18" s="587"/>
      <c r="I18" s="600">
        <v>1</v>
      </c>
      <c r="J18" s="587"/>
      <c r="K18" s="601"/>
      <c r="L18" s="587"/>
      <c r="M18" s="600">
        <v>1</v>
      </c>
      <c r="N18" s="572"/>
      <c r="O18" s="573"/>
      <c r="P18" s="574"/>
      <c r="Q18" s="565"/>
      <c r="R18" s="609"/>
      <c r="S18" s="610"/>
      <c r="T18" s="610"/>
      <c r="U18" s="610"/>
      <c r="V18" s="610"/>
      <c r="W18" s="610"/>
      <c r="X18" s="610"/>
      <c r="Y18" s="610"/>
      <c r="Z18" s="611"/>
      <c r="AA18" s="612"/>
    </row>
    <row r="19" spans="1:27" ht="30" customHeight="1" x14ac:dyDescent="0.15">
      <c r="A19" s="253"/>
      <c r="B19" s="568"/>
      <c r="C19" s="585"/>
      <c r="D19" s="594"/>
      <c r="E19" s="885" t="s">
        <v>360</v>
      </c>
      <c r="F19" s="871"/>
      <c r="G19" s="871"/>
      <c r="H19" s="592"/>
      <c r="I19" s="600"/>
      <c r="J19" s="587"/>
      <c r="K19" s="601"/>
      <c r="L19" s="587"/>
      <c r="M19" s="600"/>
      <c r="N19" s="572"/>
      <c r="O19" s="573"/>
      <c r="P19" s="574"/>
      <c r="Q19" s="565"/>
      <c r="R19" s="610"/>
      <c r="S19" s="610"/>
      <c r="T19" s="610"/>
      <c r="U19" s="610"/>
      <c r="V19" s="610"/>
      <c r="W19" s="610"/>
      <c r="X19" s="610"/>
      <c r="Y19" s="610"/>
      <c r="Z19" s="611"/>
      <c r="AA19" s="612"/>
    </row>
    <row r="20" spans="1:27" ht="30" customHeight="1" x14ac:dyDescent="0.15">
      <c r="A20" s="253"/>
      <c r="B20" s="568"/>
      <c r="C20" s="585"/>
      <c r="D20" s="595"/>
      <c r="E20" s="596"/>
      <c r="F20" s="590"/>
      <c r="G20" s="591" t="s">
        <v>361</v>
      </c>
      <c r="H20" s="592"/>
      <c r="I20" s="600">
        <v>2</v>
      </c>
      <c r="J20" s="587"/>
      <c r="K20" s="601"/>
      <c r="L20" s="587"/>
      <c r="M20" s="600">
        <v>2</v>
      </c>
      <c r="N20" s="572"/>
      <c r="O20" s="573"/>
      <c r="P20" s="574"/>
      <c r="Q20" s="565"/>
      <c r="R20" s="618"/>
      <c r="S20" s="618"/>
      <c r="T20" s="619"/>
      <c r="U20" s="619"/>
      <c r="V20" s="619"/>
      <c r="W20" s="619"/>
      <c r="X20" s="619"/>
      <c r="Y20" s="619"/>
      <c r="Z20" s="620"/>
      <c r="AA20" s="621"/>
    </row>
    <row r="21" spans="1:27" ht="30" customHeight="1" x14ac:dyDescent="0.15">
      <c r="A21" s="253"/>
      <c r="B21" s="568"/>
      <c r="C21" s="585"/>
      <c r="D21" s="595"/>
      <c r="E21" s="596"/>
      <c r="F21" s="590"/>
      <c r="G21" s="591" t="s">
        <v>302</v>
      </c>
      <c r="H21" s="592"/>
      <c r="I21" s="600">
        <v>2</v>
      </c>
      <c r="J21" s="587"/>
      <c r="K21" s="601"/>
      <c r="L21" s="587"/>
      <c r="M21" s="600">
        <v>2</v>
      </c>
      <c r="N21" s="572"/>
      <c r="O21" s="573"/>
      <c r="P21" s="574"/>
      <c r="Q21" s="565"/>
      <c r="R21" s="618"/>
      <c r="S21" s="618"/>
      <c r="T21" s="619"/>
      <c r="U21" s="619"/>
      <c r="V21" s="619"/>
      <c r="W21" s="619"/>
      <c r="X21" s="619"/>
      <c r="Y21" s="619"/>
      <c r="Z21" s="620"/>
      <c r="AA21" s="621"/>
    </row>
    <row r="22" spans="1:27" ht="30" customHeight="1" x14ac:dyDescent="0.15">
      <c r="A22" s="253"/>
      <c r="B22" s="568"/>
      <c r="C22" s="585"/>
      <c r="D22" s="595"/>
      <c r="E22" s="596"/>
      <c r="F22" s="590"/>
      <c r="G22" s="591" t="s">
        <v>303</v>
      </c>
      <c r="H22" s="592"/>
      <c r="I22" s="600">
        <v>1</v>
      </c>
      <c r="J22" s="587"/>
      <c r="K22" s="601"/>
      <c r="L22" s="587"/>
      <c r="M22" s="600">
        <v>1</v>
      </c>
      <c r="N22" s="572"/>
      <c r="O22" s="573"/>
      <c r="P22" s="574"/>
      <c r="Q22" s="565"/>
      <c r="R22" s="618"/>
      <c r="S22" s="619"/>
      <c r="T22" s="619"/>
      <c r="U22" s="619"/>
      <c r="V22" s="619"/>
      <c r="W22" s="619"/>
      <c r="X22" s="619"/>
      <c r="Y22" s="619"/>
      <c r="Z22" s="620"/>
      <c r="AA22" s="621"/>
    </row>
    <row r="23" spans="1:27" ht="30" customHeight="1" x14ac:dyDescent="0.15">
      <c r="A23" s="253"/>
      <c r="B23" s="568"/>
      <c r="C23" s="585"/>
      <c r="D23" s="595"/>
      <c r="E23" s="596"/>
      <c r="F23" s="590"/>
      <c r="G23" s="591" t="s">
        <v>362</v>
      </c>
      <c r="H23" s="592"/>
      <c r="I23" s="600">
        <v>1</v>
      </c>
      <c r="J23" s="587"/>
      <c r="K23" s="601">
        <v>1</v>
      </c>
      <c r="L23" s="587"/>
      <c r="M23" s="600">
        <v>2</v>
      </c>
      <c r="N23" s="572"/>
      <c r="O23" s="573"/>
      <c r="P23" s="574"/>
      <c r="Q23" s="565"/>
      <c r="R23" s="618"/>
      <c r="S23" s="622"/>
      <c r="T23" s="619"/>
      <c r="U23" s="619"/>
      <c r="V23" s="619"/>
      <c r="W23" s="619"/>
      <c r="X23" s="619"/>
      <c r="Y23" s="619"/>
      <c r="Z23" s="620"/>
      <c r="AA23" s="621"/>
    </row>
    <row r="24" spans="1:27" ht="30" customHeight="1" x14ac:dyDescent="0.15">
      <c r="A24" s="253"/>
      <c r="B24" s="568"/>
      <c r="C24" s="585"/>
      <c r="D24" s="597"/>
      <c r="E24" s="598"/>
      <c r="F24" s="590"/>
      <c r="G24" s="591" t="s">
        <v>304</v>
      </c>
      <c r="H24" s="592"/>
      <c r="I24" s="600">
        <v>2</v>
      </c>
      <c r="J24" s="587"/>
      <c r="K24" s="608"/>
      <c r="L24" s="587"/>
      <c r="M24" s="600">
        <v>2</v>
      </c>
      <c r="N24" s="572"/>
      <c r="O24" s="573"/>
      <c r="P24" s="574"/>
      <c r="Q24" s="565"/>
      <c r="R24" s="618"/>
      <c r="S24" s="618"/>
      <c r="T24" s="619"/>
      <c r="U24" s="619"/>
      <c r="V24" s="619"/>
      <c r="W24" s="619"/>
      <c r="X24" s="619"/>
      <c r="Y24" s="619"/>
      <c r="Z24" s="620"/>
      <c r="AA24" s="621"/>
    </row>
    <row r="25" spans="1:27" ht="30" customHeight="1" thickBot="1" x14ac:dyDescent="0.2">
      <c r="A25" s="253"/>
      <c r="B25" s="580"/>
      <c r="C25" s="879" t="s">
        <v>79</v>
      </c>
      <c r="D25" s="879"/>
      <c r="E25" s="879"/>
      <c r="F25" s="879"/>
      <c r="G25" s="879"/>
      <c r="H25" s="593"/>
      <c r="I25" s="603">
        <v>42</v>
      </c>
      <c r="J25" s="593"/>
      <c r="K25" s="604"/>
      <c r="L25" s="593"/>
      <c r="M25" s="603">
        <v>44</v>
      </c>
      <c r="N25" s="581"/>
      <c r="O25" s="582"/>
      <c r="P25" s="583"/>
      <c r="Q25" s="565"/>
      <c r="R25" s="621"/>
      <c r="S25" s="621"/>
      <c r="T25" s="621"/>
      <c r="U25" s="621"/>
      <c r="V25" s="621"/>
      <c r="W25" s="621"/>
      <c r="X25" s="621"/>
      <c r="Y25" s="621"/>
      <c r="Z25" s="620"/>
      <c r="AA25" s="621"/>
    </row>
    <row r="26" spans="1:27" ht="30" customHeight="1" x14ac:dyDescent="0.15">
      <c r="A26" s="253"/>
      <c r="B26" s="561"/>
      <c r="C26" s="561"/>
      <c r="D26" s="561"/>
      <c r="E26" s="561"/>
      <c r="F26" s="561"/>
      <c r="G26" s="561"/>
      <c r="H26" s="561"/>
      <c r="I26" s="561"/>
      <c r="J26" s="561"/>
      <c r="K26" s="561"/>
      <c r="L26" s="561"/>
      <c r="M26" s="561"/>
      <c r="N26" s="561"/>
      <c r="O26" s="561"/>
      <c r="P26" s="561"/>
      <c r="Q26" s="561"/>
      <c r="R26" s="621"/>
      <c r="S26" s="621"/>
      <c r="T26" s="621"/>
      <c r="U26" s="621"/>
      <c r="V26" s="621"/>
      <c r="W26" s="621"/>
      <c r="X26" s="621"/>
      <c r="Y26" s="621"/>
      <c r="Z26" s="620"/>
      <c r="AA26" s="621"/>
    </row>
    <row r="27" spans="1:27" ht="30" customHeight="1" x14ac:dyDescent="0.15">
      <c r="A27" s="253"/>
      <c r="B27" s="561"/>
      <c r="C27" s="561"/>
      <c r="D27" s="561"/>
      <c r="E27" s="561"/>
      <c r="F27" s="561"/>
      <c r="G27" s="561"/>
      <c r="H27" s="561"/>
      <c r="I27" s="561"/>
      <c r="J27" s="561"/>
      <c r="K27" s="561"/>
      <c r="L27" s="561"/>
      <c r="M27" s="561"/>
      <c r="N27" s="561"/>
      <c r="O27" s="561"/>
      <c r="P27" s="561"/>
      <c r="Q27" s="561"/>
      <c r="R27" s="623"/>
      <c r="S27" s="623"/>
      <c r="T27" s="623"/>
      <c r="U27" s="623"/>
      <c r="V27" s="623"/>
      <c r="W27" s="623"/>
      <c r="X27" s="623"/>
      <c r="Y27" s="623"/>
      <c r="Z27" s="623"/>
      <c r="AA27" s="623"/>
    </row>
    <row r="28" spans="1:27" ht="30" customHeight="1" x14ac:dyDescent="0.15">
      <c r="A28" s="253"/>
      <c r="B28" s="561"/>
      <c r="C28" s="561"/>
      <c r="D28" s="561"/>
      <c r="E28" s="561"/>
      <c r="F28" s="561"/>
      <c r="G28" s="561"/>
      <c r="H28" s="561"/>
      <c r="I28" s="561"/>
      <c r="J28" s="561"/>
      <c r="K28" s="561"/>
      <c r="L28" s="561"/>
      <c r="M28" s="561"/>
      <c r="N28" s="561"/>
      <c r="O28" s="561"/>
      <c r="P28" s="561"/>
      <c r="Q28" s="561"/>
      <c r="R28" s="623"/>
      <c r="S28" s="623"/>
      <c r="T28" s="623"/>
      <c r="U28" s="623"/>
      <c r="V28" s="623"/>
      <c r="W28" s="623"/>
      <c r="X28" s="623"/>
      <c r="Y28" s="623"/>
      <c r="Z28" s="623"/>
      <c r="AA28" s="623"/>
    </row>
    <row r="29" spans="1:27" ht="30" customHeight="1" x14ac:dyDescent="0.15">
      <c r="A29" s="253"/>
      <c r="B29" s="561"/>
      <c r="C29" s="561"/>
      <c r="D29" s="561"/>
      <c r="E29" s="561"/>
      <c r="F29" s="561"/>
      <c r="G29" s="561"/>
      <c r="H29" s="561"/>
      <c r="I29" s="561"/>
      <c r="J29" s="561"/>
      <c r="K29" s="561"/>
      <c r="L29" s="561"/>
      <c r="M29" s="561"/>
      <c r="N29" s="561"/>
      <c r="O29" s="561"/>
      <c r="P29" s="561"/>
      <c r="Q29" s="561"/>
      <c r="R29" s="561"/>
      <c r="S29" s="561"/>
      <c r="T29" s="561"/>
      <c r="U29" s="561"/>
      <c r="V29" s="561"/>
      <c r="W29" s="561"/>
      <c r="X29" s="561"/>
      <c r="Y29" s="561"/>
      <c r="Z29" s="561"/>
      <c r="AA29" s="561"/>
    </row>
    <row r="30" spans="1:27" ht="30" customHeight="1" x14ac:dyDescent="0.15">
      <c r="A30" s="253"/>
      <c r="B30" s="561"/>
      <c r="C30" s="561"/>
      <c r="D30" s="561"/>
      <c r="E30" s="561"/>
      <c r="F30" s="561"/>
      <c r="G30" s="561"/>
      <c r="H30" s="561"/>
      <c r="I30" s="561"/>
      <c r="J30" s="561"/>
      <c r="K30" s="561"/>
      <c r="L30" s="561"/>
      <c r="M30" s="561"/>
      <c r="N30" s="561"/>
      <c r="O30" s="561"/>
      <c r="P30" s="561"/>
      <c r="Q30" s="561"/>
      <c r="R30" s="561"/>
      <c r="S30" s="561"/>
      <c r="T30" s="561"/>
      <c r="U30" s="561"/>
      <c r="V30" s="561"/>
      <c r="W30" s="561"/>
      <c r="X30" s="561"/>
      <c r="Y30" s="561"/>
      <c r="Z30" s="561"/>
      <c r="AA30" s="561"/>
    </row>
    <row r="31" spans="1:27" x14ac:dyDescent="0.15">
      <c r="A31" s="253"/>
      <c r="B31" s="561"/>
      <c r="C31" s="561"/>
      <c r="D31" s="561"/>
      <c r="E31" s="561"/>
      <c r="F31" s="561"/>
      <c r="G31" s="561"/>
      <c r="H31" s="561"/>
      <c r="I31" s="561"/>
      <c r="J31" s="561"/>
      <c r="K31" s="561"/>
      <c r="L31" s="561"/>
      <c r="M31" s="561"/>
      <c r="N31" s="561"/>
      <c r="O31" s="561"/>
      <c r="P31" s="561"/>
      <c r="Q31" s="561"/>
      <c r="R31" s="561"/>
      <c r="S31" s="561"/>
      <c r="T31" s="561"/>
      <c r="U31" s="561"/>
      <c r="V31" s="561"/>
      <c r="W31" s="561"/>
      <c r="X31" s="561"/>
      <c r="Y31" s="561"/>
      <c r="Z31" s="561"/>
      <c r="AA31" s="561"/>
    </row>
  </sheetData>
  <mergeCells count="23">
    <mergeCell ref="C25:G25"/>
    <mergeCell ref="K3:L3"/>
    <mergeCell ref="C4:G4"/>
    <mergeCell ref="C8:G8"/>
    <mergeCell ref="C12:G12"/>
    <mergeCell ref="C16:G16"/>
    <mergeCell ref="E5:G5"/>
    <mergeCell ref="E17:G17"/>
    <mergeCell ref="E19:G19"/>
    <mergeCell ref="E14:G14"/>
    <mergeCell ref="E15:G15"/>
    <mergeCell ref="C1:O1"/>
    <mergeCell ref="K2:O2"/>
    <mergeCell ref="E13:G13"/>
    <mergeCell ref="E6:G6"/>
    <mergeCell ref="E7:G7"/>
    <mergeCell ref="E9:G9"/>
    <mergeCell ref="I3:J3"/>
    <mergeCell ref="O3:P3"/>
    <mergeCell ref="M3:N3"/>
    <mergeCell ref="C3:G3"/>
    <mergeCell ref="E10:G10"/>
    <mergeCell ref="E11:G11"/>
  </mergeCells>
  <phoneticPr fontId="5"/>
  <pageMargins left="0.70866141732283472" right="0.70866141732283472" top="0.74803149606299213" bottom="0.74803149606299213" header="0.31496062992125984" footer="0.31496062992125984"/>
  <pageSetup paperSize="9" scale="95" orientation="portrait" r:id="rId1"/>
  <colBreaks count="1" manualBreakCount="1">
    <brk id="16" max="3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62"/>
  <sheetViews>
    <sheetView showOutlineSymbols="0" view="pageBreakPreview" zoomScale="130" zoomScaleNormal="100" zoomScaleSheetLayoutView="130" workbookViewId="0">
      <selection sqref="A1:H1"/>
    </sheetView>
  </sheetViews>
  <sheetFormatPr defaultColWidth="10.75" defaultRowHeight="14.25" x14ac:dyDescent="0.15"/>
  <cols>
    <col min="1" max="1" width="4.625" style="12" customWidth="1"/>
    <col min="2" max="3" width="11.625" style="12" customWidth="1"/>
    <col min="4" max="4" width="1.75" style="12" customWidth="1"/>
    <col min="5" max="6" width="16.625" style="12" customWidth="1"/>
    <col min="7" max="8" width="12.625" style="12" customWidth="1"/>
    <col min="9" max="9" width="5.625" style="12" customWidth="1"/>
    <col min="10" max="16384" width="10.75" style="13"/>
  </cols>
  <sheetData>
    <row r="1" spans="1:9" s="2" customFormat="1" ht="24" customHeight="1" x14ac:dyDescent="0.15">
      <c r="A1" s="674" t="s">
        <v>396</v>
      </c>
      <c r="B1" s="674"/>
      <c r="C1" s="674"/>
      <c r="D1" s="674"/>
      <c r="E1" s="674"/>
      <c r="F1" s="674"/>
      <c r="G1" s="674"/>
      <c r="H1" s="674"/>
      <c r="I1" s="1"/>
    </row>
    <row r="2" spans="1:9" s="2" customFormat="1" ht="23.25" customHeight="1" x14ac:dyDescent="0.15">
      <c r="A2" s="149" t="s">
        <v>42</v>
      </c>
      <c r="B2" s="52"/>
      <c r="C2" s="3"/>
      <c r="D2" s="3"/>
      <c r="E2" s="3"/>
      <c r="F2" s="3"/>
      <c r="G2" s="3"/>
      <c r="H2" s="3"/>
      <c r="I2" s="3"/>
    </row>
    <row r="3" spans="1:9" s="2" customFormat="1" ht="20.100000000000001" customHeight="1" thickBot="1" x14ac:dyDescent="0.2">
      <c r="A3" s="20" t="s">
        <v>1</v>
      </c>
      <c r="B3" s="20"/>
      <c r="C3" s="20"/>
      <c r="D3" s="20"/>
      <c r="E3" s="21"/>
      <c r="F3" s="21"/>
      <c r="G3" s="21"/>
      <c r="H3" s="22" t="s">
        <v>41</v>
      </c>
    </row>
    <row r="4" spans="1:9" s="2" customFormat="1" ht="18" customHeight="1" x14ac:dyDescent="0.15">
      <c r="A4" s="675" t="s">
        <v>2</v>
      </c>
      <c r="B4" s="676"/>
      <c r="C4" s="676"/>
      <c r="D4" s="676"/>
      <c r="E4" s="670" t="s">
        <v>37</v>
      </c>
      <c r="F4" s="679" t="s">
        <v>38</v>
      </c>
      <c r="G4" s="667" t="s">
        <v>40</v>
      </c>
      <c r="H4" s="680" t="s">
        <v>39</v>
      </c>
      <c r="I4" s="14"/>
    </row>
    <row r="5" spans="1:9" s="2" customFormat="1" ht="18" customHeight="1" x14ac:dyDescent="0.15">
      <c r="A5" s="677"/>
      <c r="B5" s="678"/>
      <c r="C5" s="678"/>
      <c r="D5" s="678"/>
      <c r="E5" s="656"/>
      <c r="F5" s="673"/>
      <c r="G5" s="668"/>
      <c r="H5" s="681"/>
      <c r="I5" s="14"/>
    </row>
    <row r="6" spans="1:9" s="2" customFormat="1" ht="18" customHeight="1" x14ac:dyDescent="0.15">
      <c r="A6" s="23">
        <v>1</v>
      </c>
      <c r="B6" s="654" t="s">
        <v>21</v>
      </c>
      <c r="C6" s="654"/>
      <c r="D6" s="24"/>
      <c r="E6" s="25">
        <v>781865</v>
      </c>
      <c r="F6" s="26">
        <v>775610</v>
      </c>
      <c r="G6" s="27">
        <f>ROUND(F6/$E$6*100,1)</f>
        <v>99.2</v>
      </c>
      <c r="H6" s="125">
        <f>ROUND(E6/$E$27*100,1)</f>
        <v>13.9</v>
      </c>
      <c r="I6" s="15"/>
    </row>
    <row r="7" spans="1:9" s="2" customFormat="1" ht="18" customHeight="1" x14ac:dyDescent="0.15">
      <c r="A7" s="28">
        <v>2</v>
      </c>
      <c r="B7" s="647" t="s">
        <v>22</v>
      </c>
      <c r="C7" s="647"/>
      <c r="D7" s="30"/>
      <c r="E7" s="25">
        <v>88699</v>
      </c>
      <c r="F7" s="26">
        <v>88692</v>
      </c>
      <c r="G7" s="27">
        <f>ROUND(F7/$E$7*100,1)</f>
        <v>100</v>
      </c>
      <c r="H7" s="125">
        <f>ROUND(E7/$E$27*100,1)</f>
        <v>1.6</v>
      </c>
      <c r="I7" s="15"/>
    </row>
    <row r="8" spans="1:9" s="2" customFormat="1" ht="18" customHeight="1" x14ac:dyDescent="0.15">
      <c r="A8" s="31">
        <v>3</v>
      </c>
      <c r="B8" s="647" t="s">
        <v>23</v>
      </c>
      <c r="C8" s="647"/>
      <c r="D8" s="30"/>
      <c r="E8" s="25">
        <v>1507</v>
      </c>
      <c r="F8" s="26">
        <v>1507</v>
      </c>
      <c r="G8" s="27">
        <f>ROUND(F8/$E$8*100,1)</f>
        <v>100</v>
      </c>
      <c r="H8" s="125">
        <f t="shared" ref="H8:H26" si="0">ROUND(E8/$E$27*100,1)</f>
        <v>0</v>
      </c>
      <c r="I8" s="15"/>
    </row>
    <row r="9" spans="1:9" s="2" customFormat="1" ht="18" customHeight="1" x14ac:dyDescent="0.15">
      <c r="A9" s="23">
        <v>4</v>
      </c>
      <c r="B9" s="647" t="s">
        <v>4</v>
      </c>
      <c r="C9" s="647"/>
      <c r="D9" s="30"/>
      <c r="E9" s="25">
        <v>2134</v>
      </c>
      <c r="F9" s="26">
        <v>2134</v>
      </c>
      <c r="G9" s="27">
        <f>ROUND(F9/$E$9*100,1)</f>
        <v>100</v>
      </c>
      <c r="H9" s="125">
        <f t="shared" si="0"/>
        <v>0</v>
      </c>
      <c r="I9" s="15"/>
    </row>
    <row r="10" spans="1:9" s="2" customFormat="1" ht="18" customHeight="1" x14ac:dyDescent="0.15">
      <c r="A10" s="28">
        <v>5</v>
      </c>
      <c r="B10" s="671" t="s">
        <v>5</v>
      </c>
      <c r="C10" s="671"/>
      <c r="D10" s="30"/>
      <c r="E10" s="25">
        <v>2154</v>
      </c>
      <c r="F10" s="26">
        <v>2154</v>
      </c>
      <c r="G10" s="27">
        <f>ROUND(F10/$E$10*100,1)</f>
        <v>100</v>
      </c>
      <c r="H10" s="125">
        <f t="shared" si="0"/>
        <v>0</v>
      </c>
      <c r="I10" s="15"/>
    </row>
    <row r="11" spans="1:9" s="2" customFormat="1" ht="18" customHeight="1" x14ac:dyDescent="0.15">
      <c r="A11" s="31">
        <v>6</v>
      </c>
      <c r="B11" s="647" t="s">
        <v>9</v>
      </c>
      <c r="C11" s="647"/>
      <c r="D11" s="30"/>
      <c r="E11" s="25">
        <v>145514</v>
      </c>
      <c r="F11" s="26">
        <v>145514</v>
      </c>
      <c r="G11" s="27">
        <f>ROUND(F11/$E$11*100,1)</f>
        <v>100</v>
      </c>
      <c r="H11" s="125">
        <f t="shared" si="0"/>
        <v>2.6</v>
      </c>
      <c r="I11" s="15"/>
    </row>
    <row r="12" spans="1:9" s="2" customFormat="1" ht="18" customHeight="1" x14ac:dyDescent="0.15">
      <c r="A12" s="23">
        <v>7</v>
      </c>
      <c r="B12" s="647" t="s">
        <v>24</v>
      </c>
      <c r="C12" s="647"/>
      <c r="D12" s="30"/>
      <c r="E12" s="25">
        <v>4000</v>
      </c>
      <c r="F12" s="26">
        <v>4360</v>
      </c>
      <c r="G12" s="27">
        <f>ROUND(F12/$E$12*100,1)</f>
        <v>109</v>
      </c>
      <c r="H12" s="125">
        <f t="shared" si="0"/>
        <v>0.1</v>
      </c>
      <c r="I12" s="15"/>
    </row>
    <row r="13" spans="1:9" s="2" customFormat="1" ht="18" customHeight="1" x14ac:dyDescent="0.15">
      <c r="A13" s="28">
        <v>8</v>
      </c>
      <c r="B13" s="647" t="s">
        <v>25</v>
      </c>
      <c r="C13" s="647"/>
      <c r="D13" s="30"/>
      <c r="E13" s="25">
        <v>21767</v>
      </c>
      <c r="F13" s="26">
        <v>21767</v>
      </c>
      <c r="G13" s="27">
        <f>ROUND(F13/$E$13*100,1)</f>
        <v>100</v>
      </c>
      <c r="H13" s="125">
        <f t="shared" si="0"/>
        <v>0.4</v>
      </c>
      <c r="I13" s="15"/>
    </row>
    <row r="14" spans="1:9" s="2" customFormat="1" ht="18" customHeight="1" x14ac:dyDescent="0.15">
      <c r="A14" s="31">
        <v>9</v>
      </c>
      <c r="B14" s="647" t="s">
        <v>6</v>
      </c>
      <c r="C14" s="647"/>
      <c r="D14" s="30"/>
      <c r="E14" s="25">
        <v>1000</v>
      </c>
      <c r="F14" s="26">
        <v>1676</v>
      </c>
      <c r="G14" s="27">
        <f>ROUND(F14/$E$14*100,1)</f>
        <v>167.6</v>
      </c>
      <c r="H14" s="125">
        <f t="shared" si="0"/>
        <v>0</v>
      </c>
      <c r="I14" s="15"/>
    </row>
    <row r="15" spans="1:9" s="2" customFormat="1" ht="18" customHeight="1" x14ac:dyDescent="0.15">
      <c r="A15" s="23">
        <v>10</v>
      </c>
      <c r="B15" s="647" t="s">
        <v>10</v>
      </c>
      <c r="C15" s="647"/>
      <c r="D15" s="30"/>
      <c r="E15" s="25">
        <v>2377994</v>
      </c>
      <c r="F15" s="26">
        <v>2377994</v>
      </c>
      <c r="G15" s="27">
        <f>ROUND(F15/$E$15*100,1)</f>
        <v>100</v>
      </c>
      <c r="H15" s="125">
        <f t="shared" si="0"/>
        <v>42.2</v>
      </c>
      <c r="I15" s="15"/>
    </row>
    <row r="16" spans="1:9" s="2" customFormat="1" ht="18" customHeight="1" x14ac:dyDescent="0.15">
      <c r="A16" s="28">
        <v>11</v>
      </c>
      <c r="B16" s="671" t="s">
        <v>26</v>
      </c>
      <c r="C16" s="671"/>
      <c r="D16" s="30"/>
      <c r="E16" s="25">
        <v>1000</v>
      </c>
      <c r="F16" s="26">
        <v>1264</v>
      </c>
      <c r="G16" s="27">
        <f>ROUND(F16/$E$16*100,1)</f>
        <v>126.4</v>
      </c>
      <c r="H16" s="125">
        <f t="shared" si="0"/>
        <v>0</v>
      </c>
      <c r="I16" s="15"/>
    </row>
    <row r="17" spans="1:9" s="2" customFormat="1" ht="18" customHeight="1" x14ac:dyDescent="0.15">
      <c r="A17" s="31">
        <v>12</v>
      </c>
      <c r="B17" s="647" t="s">
        <v>11</v>
      </c>
      <c r="C17" s="647"/>
      <c r="D17" s="30"/>
      <c r="E17" s="25">
        <v>19222</v>
      </c>
      <c r="F17" s="26">
        <v>17694</v>
      </c>
      <c r="G17" s="27">
        <f>ROUND(F17/$E$17*100,1)</f>
        <v>92.1</v>
      </c>
      <c r="H17" s="125">
        <f t="shared" si="0"/>
        <v>0.3</v>
      </c>
      <c r="I17" s="15"/>
    </row>
    <row r="18" spans="1:9" s="2" customFormat="1" ht="18" customHeight="1" x14ac:dyDescent="0.15">
      <c r="A18" s="23">
        <v>13</v>
      </c>
      <c r="B18" s="647" t="s">
        <v>12</v>
      </c>
      <c r="C18" s="647"/>
      <c r="D18" s="30"/>
      <c r="E18" s="25">
        <v>36387</v>
      </c>
      <c r="F18" s="26">
        <v>38943</v>
      </c>
      <c r="G18" s="27">
        <f>ROUND(F18/$E$18*100,1)</f>
        <v>107</v>
      </c>
      <c r="H18" s="125">
        <f>ROUND(E18/$E$27*100,1)+0.1</f>
        <v>0.7</v>
      </c>
      <c r="I18" s="15"/>
    </row>
    <row r="19" spans="1:9" s="2" customFormat="1" ht="18" customHeight="1" x14ac:dyDescent="0.15">
      <c r="A19" s="28">
        <v>14</v>
      </c>
      <c r="B19" s="647" t="s">
        <v>13</v>
      </c>
      <c r="C19" s="647"/>
      <c r="D19" s="30"/>
      <c r="E19" s="25">
        <v>344154</v>
      </c>
      <c r="F19" s="26">
        <v>334518</v>
      </c>
      <c r="G19" s="27">
        <f>ROUND(F19/$E$19*100,1)</f>
        <v>97.2</v>
      </c>
      <c r="H19" s="125">
        <f t="shared" si="0"/>
        <v>6.1</v>
      </c>
      <c r="I19" s="15"/>
    </row>
    <row r="20" spans="1:9" s="2" customFormat="1" ht="18" customHeight="1" x14ac:dyDescent="0.15">
      <c r="A20" s="31">
        <v>15</v>
      </c>
      <c r="B20" s="647" t="s">
        <v>14</v>
      </c>
      <c r="C20" s="647"/>
      <c r="D20" s="30"/>
      <c r="E20" s="25">
        <v>687066</v>
      </c>
      <c r="F20" s="26">
        <v>487646</v>
      </c>
      <c r="G20" s="27">
        <f>ROUND(F20/$E$20*100,1)</f>
        <v>71</v>
      </c>
      <c r="H20" s="125">
        <f t="shared" si="0"/>
        <v>12.2</v>
      </c>
      <c r="I20" s="15"/>
    </row>
    <row r="21" spans="1:9" s="2" customFormat="1" ht="18" customHeight="1" x14ac:dyDescent="0.15">
      <c r="A21" s="23">
        <v>16</v>
      </c>
      <c r="B21" s="647" t="s">
        <v>15</v>
      </c>
      <c r="C21" s="647"/>
      <c r="D21" s="30"/>
      <c r="E21" s="25">
        <v>54268</v>
      </c>
      <c r="F21" s="26">
        <v>53501</v>
      </c>
      <c r="G21" s="27">
        <f>ROUND(F21/$E$21*100,1)</f>
        <v>98.6</v>
      </c>
      <c r="H21" s="125">
        <f t="shared" si="0"/>
        <v>1</v>
      </c>
      <c r="I21" s="15"/>
    </row>
    <row r="22" spans="1:9" s="2" customFormat="1" ht="18" customHeight="1" x14ac:dyDescent="0.15">
      <c r="A22" s="28">
        <v>17</v>
      </c>
      <c r="B22" s="647" t="s">
        <v>16</v>
      </c>
      <c r="C22" s="647"/>
      <c r="D22" s="30"/>
      <c r="E22" s="25">
        <v>72377</v>
      </c>
      <c r="F22" s="26">
        <v>72280</v>
      </c>
      <c r="G22" s="27">
        <f>ROUND(F22/$E$22*100,1)</f>
        <v>99.9</v>
      </c>
      <c r="H22" s="125">
        <f>ROUND(E22/$E$27*100,1)</f>
        <v>1.3</v>
      </c>
      <c r="I22" s="15"/>
    </row>
    <row r="23" spans="1:9" s="2" customFormat="1" ht="18" customHeight="1" x14ac:dyDescent="0.15">
      <c r="A23" s="31">
        <v>18</v>
      </c>
      <c r="B23" s="647" t="s">
        <v>17</v>
      </c>
      <c r="C23" s="647"/>
      <c r="D23" s="30"/>
      <c r="E23" s="25">
        <v>218968</v>
      </c>
      <c r="F23" s="26">
        <v>0</v>
      </c>
      <c r="G23" s="27">
        <f>ROUND(F23/$E$23*100,1)</f>
        <v>0</v>
      </c>
      <c r="H23" s="125">
        <f t="shared" si="0"/>
        <v>3.9</v>
      </c>
      <c r="I23" s="15"/>
    </row>
    <row r="24" spans="1:9" s="2" customFormat="1" ht="18" customHeight="1" x14ac:dyDescent="0.15">
      <c r="A24" s="23">
        <v>19</v>
      </c>
      <c r="B24" s="647" t="s">
        <v>18</v>
      </c>
      <c r="C24" s="647"/>
      <c r="D24" s="30"/>
      <c r="E24" s="25">
        <v>103022</v>
      </c>
      <c r="F24" s="26">
        <v>103022</v>
      </c>
      <c r="G24" s="27">
        <f>ROUND(F24/$E$24*100,1)</f>
        <v>100</v>
      </c>
      <c r="H24" s="125">
        <f t="shared" si="0"/>
        <v>1.8</v>
      </c>
      <c r="I24" s="15"/>
    </row>
    <row r="25" spans="1:9" s="2" customFormat="1" ht="18" customHeight="1" x14ac:dyDescent="0.15">
      <c r="A25" s="28">
        <v>20</v>
      </c>
      <c r="B25" s="647" t="s">
        <v>19</v>
      </c>
      <c r="C25" s="647"/>
      <c r="D25" s="30"/>
      <c r="E25" s="25">
        <v>140506</v>
      </c>
      <c r="F25" s="26">
        <v>110421</v>
      </c>
      <c r="G25" s="27">
        <f>ROUND(F25/$E$25*100,1)</f>
        <v>78.599999999999994</v>
      </c>
      <c r="H25" s="125">
        <f>ROUND(E25/$E$27*100,1)</f>
        <v>2.5</v>
      </c>
      <c r="I25" s="15"/>
    </row>
    <row r="26" spans="1:9" s="2" customFormat="1" ht="18" customHeight="1" thickBot="1" x14ac:dyDescent="0.2">
      <c r="A26" s="32">
        <v>21</v>
      </c>
      <c r="B26" s="662" t="s">
        <v>20</v>
      </c>
      <c r="C26" s="662"/>
      <c r="D26" s="30"/>
      <c r="E26" s="25">
        <v>528198</v>
      </c>
      <c r="F26" s="26">
        <v>3100</v>
      </c>
      <c r="G26" s="33">
        <f>ROUND(F26/$E$26*100,1)</f>
        <v>0.6</v>
      </c>
      <c r="H26" s="125">
        <f t="shared" si="0"/>
        <v>9.4</v>
      </c>
      <c r="I26" s="15"/>
    </row>
    <row r="27" spans="1:9" s="2" customFormat="1" ht="18" customHeight="1" thickTop="1" thickBot="1" x14ac:dyDescent="0.2">
      <c r="A27" s="659" t="s">
        <v>36</v>
      </c>
      <c r="B27" s="660"/>
      <c r="C27" s="660"/>
      <c r="D27" s="661"/>
      <c r="E27" s="34">
        <f>SUM(E6:E26)</f>
        <v>5631802</v>
      </c>
      <c r="F27" s="35">
        <f>SUM(F6:F26)</f>
        <v>4643797</v>
      </c>
      <c r="G27" s="36">
        <f>ROUND(F27/$E$27*100,1)</f>
        <v>82.5</v>
      </c>
      <c r="H27" s="133">
        <f>SUM(H6:H26)</f>
        <v>100.00000000000001</v>
      </c>
      <c r="I27" s="16"/>
    </row>
    <row r="28" spans="1:9" s="2" customFormat="1" ht="18" customHeight="1" x14ac:dyDescent="0.15">
      <c r="A28" s="37" t="s">
        <v>390</v>
      </c>
      <c r="B28" s="37"/>
      <c r="C28" s="37"/>
      <c r="D28" s="37"/>
      <c r="E28" s="37"/>
      <c r="F28" s="37"/>
      <c r="G28" s="37"/>
      <c r="H28" s="37"/>
      <c r="I28" s="4"/>
    </row>
    <row r="29" spans="1:9" s="2" customFormat="1" ht="18" customHeight="1" thickBot="1" x14ac:dyDescent="0.2">
      <c r="A29" s="38" t="s">
        <v>3</v>
      </c>
      <c r="B29" s="38"/>
      <c r="C29" s="38"/>
      <c r="D29" s="38"/>
      <c r="E29" s="385"/>
      <c r="F29" s="20"/>
      <c r="G29" s="20"/>
      <c r="H29" s="141" t="s">
        <v>41</v>
      </c>
      <c r="I29" s="17"/>
    </row>
    <row r="30" spans="1:9" s="2" customFormat="1" ht="18" customHeight="1" x14ac:dyDescent="0.15">
      <c r="A30" s="663" t="s">
        <v>2</v>
      </c>
      <c r="B30" s="664"/>
      <c r="C30" s="664"/>
      <c r="D30" s="664"/>
      <c r="E30" s="655" t="s">
        <v>37</v>
      </c>
      <c r="F30" s="672" t="s">
        <v>104</v>
      </c>
      <c r="G30" s="669" t="s">
        <v>40</v>
      </c>
      <c r="H30" s="657" t="s">
        <v>39</v>
      </c>
      <c r="I30" s="18"/>
    </row>
    <row r="31" spans="1:9" s="2" customFormat="1" ht="18" customHeight="1" x14ac:dyDescent="0.15">
      <c r="A31" s="665"/>
      <c r="B31" s="666"/>
      <c r="C31" s="666"/>
      <c r="D31" s="666"/>
      <c r="E31" s="656"/>
      <c r="F31" s="673"/>
      <c r="G31" s="668"/>
      <c r="H31" s="658"/>
      <c r="I31" s="18"/>
    </row>
    <row r="32" spans="1:9" s="2" customFormat="1" ht="18" customHeight="1" x14ac:dyDescent="0.15">
      <c r="A32" s="39">
        <v>1</v>
      </c>
      <c r="B32" s="654" t="s">
        <v>28</v>
      </c>
      <c r="C32" s="654"/>
      <c r="D32" s="40"/>
      <c r="E32" s="41">
        <v>56306</v>
      </c>
      <c r="F32" s="42">
        <v>54714</v>
      </c>
      <c r="G32" s="27">
        <f>ROUND(F32/$E$32*100,1)</f>
        <v>97.2</v>
      </c>
      <c r="H32" s="142">
        <f>ROUND(E32/$E$43*100,1)</f>
        <v>1</v>
      </c>
      <c r="I32" s="4"/>
    </row>
    <row r="33" spans="1:9" s="2" customFormat="1" ht="18" customHeight="1" x14ac:dyDescent="0.15">
      <c r="A33" s="43">
        <v>2</v>
      </c>
      <c r="B33" s="647" t="s">
        <v>29</v>
      </c>
      <c r="C33" s="647"/>
      <c r="D33" s="44"/>
      <c r="E33" s="41">
        <v>1273736</v>
      </c>
      <c r="F33" s="42">
        <v>1064436</v>
      </c>
      <c r="G33" s="27">
        <f>ROUND(F33/$E$33*100,1)</f>
        <v>83.6</v>
      </c>
      <c r="H33" s="142">
        <f>ROUND(E33/$E$43*100,1)</f>
        <v>22.6</v>
      </c>
      <c r="I33" s="4"/>
    </row>
    <row r="34" spans="1:9" s="2" customFormat="1" ht="18" customHeight="1" x14ac:dyDescent="0.15">
      <c r="A34" s="43">
        <v>3</v>
      </c>
      <c r="B34" s="647" t="s">
        <v>30</v>
      </c>
      <c r="C34" s="647"/>
      <c r="D34" s="44"/>
      <c r="E34" s="41">
        <v>980011</v>
      </c>
      <c r="F34" s="42">
        <v>854287</v>
      </c>
      <c r="G34" s="27">
        <f>ROUND(F34/$E$34*100,1)</f>
        <v>87.2</v>
      </c>
      <c r="H34" s="142">
        <f>ROUND(E34/$E$43*100,1)</f>
        <v>17.399999999999999</v>
      </c>
      <c r="I34" s="4"/>
    </row>
    <row r="35" spans="1:9" s="2" customFormat="1" ht="18" customHeight="1" x14ac:dyDescent="0.15">
      <c r="A35" s="43">
        <v>4</v>
      </c>
      <c r="B35" s="647" t="s">
        <v>31</v>
      </c>
      <c r="C35" s="647"/>
      <c r="D35" s="44"/>
      <c r="E35" s="41">
        <v>540942</v>
      </c>
      <c r="F35" s="42">
        <v>527840</v>
      </c>
      <c r="G35" s="27">
        <f>ROUND(F35/$E$35*100,1)</f>
        <v>97.6</v>
      </c>
      <c r="H35" s="142">
        <f t="shared" ref="H35:H42" si="1">ROUND(E35/$E$43*100,1)</f>
        <v>9.6</v>
      </c>
      <c r="I35" s="4"/>
    </row>
    <row r="36" spans="1:9" s="2" customFormat="1" ht="18" customHeight="1" x14ac:dyDescent="0.15">
      <c r="A36" s="43">
        <v>5</v>
      </c>
      <c r="B36" s="647" t="s">
        <v>27</v>
      </c>
      <c r="C36" s="647"/>
      <c r="D36" s="44"/>
      <c r="E36" s="41">
        <v>744064</v>
      </c>
      <c r="F36" s="42">
        <v>661413</v>
      </c>
      <c r="G36" s="27">
        <f>ROUND(F36/$E$36*100,1)</f>
        <v>88.9</v>
      </c>
      <c r="H36" s="142">
        <f t="shared" si="1"/>
        <v>13.2</v>
      </c>
      <c r="I36" s="4"/>
    </row>
    <row r="37" spans="1:9" s="2" customFormat="1" ht="18" customHeight="1" x14ac:dyDescent="0.15">
      <c r="A37" s="43">
        <v>6</v>
      </c>
      <c r="B37" s="647" t="s">
        <v>32</v>
      </c>
      <c r="C37" s="647"/>
      <c r="D37" s="44"/>
      <c r="E37" s="41">
        <v>362080</v>
      </c>
      <c r="F37" s="42">
        <v>239442</v>
      </c>
      <c r="G37" s="27">
        <f>ROUND(F37/$E$37*100,1)</f>
        <v>66.099999999999994</v>
      </c>
      <c r="H37" s="142">
        <f t="shared" si="1"/>
        <v>6.4</v>
      </c>
      <c r="I37" s="4"/>
    </row>
    <row r="38" spans="1:9" s="2" customFormat="1" ht="18" customHeight="1" x14ac:dyDescent="0.15">
      <c r="A38" s="43">
        <v>7</v>
      </c>
      <c r="B38" s="647" t="s">
        <v>33</v>
      </c>
      <c r="C38" s="647"/>
      <c r="D38" s="44"/>
      <c r="E38" s="41">
        <v>402749</v>
      </c>
      <c r="F38" s="42">
        <v>386237</v>
      </c>
      <c r="G38" s="27">
        <f>ROUND(F38/$E$38*100,1)</f>
        <v>95.9</v>
      </c>
      <c r="H38" s="142">
        <f>ROUND(E38/$E$43*100,1)</f>
        <v>7.2</v>
      </c>
      <c r="I38" s="4"/>
    </row>
    <row r="39" spans="1:9" s="2" customFormat="1" ht="18" customHeight="1" x14ac:dyDescent="0.15">
      <c r="A39" s="43">
        <v>8</v>
      </c>
      <c r="B39" s="647" t="s">
        <v>34</v>
      </c>
      <c r="C39" s="647"/>
      <c r="D39" s="44"/>
      <c r="E39" s="41">
        <v>301704</v>
      </c>
      <c r="F39" s="42">
        <v>301704</v>
      </c>
      <c r="G39" s="27">
        <f>ROUND(F39/$E$39*100,1)</f>
        <v>100</v>
      </c>
      <c r="H39" s="142">
        <f t="shared" si="1"/>
        <v>5.4</v>
      </c>
      <c r="I39" s="4"/>
    </row>
    <row r="40" spans="1:9" s="2" customFormat="1" ht="18" customHeight="1" x14ac:dyDescent="0.15">
      <c r="A40" s="43">
        <v>9</v>
      </c>
      <c r="B40" s="647" t="s">
        <v>35</v>
      </c>
      <c r="C40" s="647"/>
      <c r="D40" s="44"/>
      <c r="E40" s="41">
        <v>385424</v>
      </c>
      <c r="F40" s="42">
        <v>345536</v>
      </c>
      <c r="G40" s="27">
        <f>ROUND(F40/$E$40*100,1)</f>
        <v>89.7</v>
      </c>
      <c r="H40" s="142">
        <f t="shared" si="1"/>
        <v>6.8</v>
      </c>
      <c r="I40" s="4"/>
    </row>
    <row r="41" spans="1:9" s="2" customFormat="1" ht="18" customHeight="1" x14ac:dyDescent="0.15">
      <c r="A41" s="43">
        <v>10</v>
      </c>
      <c r="B41" s="647" t="s">
        <v>7</v>
      </c>
      <c r="C41" s="647"/>
      <c r="D41" s="44"/>
      <c r="E41" s="41">
        <v>583786</v>
      </c>
      <c r="F41" s="171">
        <v>559883</v>
      </c>
      <c r="G41" s="27">
        <f>ROUND(F41/$E$41*100,1)</f>
        <v>95.9</v>
      </c>
      <c r="H41" s="142">
        <f>ROUND(E41/$E$43*100,1)</f>
        <v>10.4</v>
      </c>
      <c r="I41" s="4"/>
    </row>
    <row r="42" spans="1:9" s="2" customFormat="1" ht="18" customHeight="1" thickBot="1" x14ac:dyDescent="0.2">
      <c r="A42" s="46">
        <v>11</v>
      </c>
      <c r="B42" s="651" t="s">
        <v>8</v>
      </c>
      <c r="C42" s="651"/>
      <c r="D42" s="47"/>
      <c r="E42" s="48">
        <v>1000</v>
      </c>
      <c r="F42" s="49">
        <v>0</v>
      </c>
      <c r="G42" s="33">
        <f>ROUND(F42/$E$42*100,1)</f>
        <v>0</v>
      </c>
      <c r="H42" s="143">
        <f t="shared" si="1"/>
        <v>0</v>
      </c>
      <c r="I42" s="4"/>
    </row>
    <row r="43" spans="1:9" s="2" customFormat="1" ht="18" customHeight="1" thickTop="1" thickBot="1" x14ac:dyDescent="0.2">
      <c r="A43" s="652" t="s">
        <v>36</v>
      </c>
      <c r="B43" s="653"/>
      <c r="C43" s="653"/>
      <c r="D43" s="653"/>
      <c r="E43" s="50">
        <f>SUM(E32:E42)</f>
        <v>5631802</v>
      </c>
      <c r="F43" s="51">
        <f>SUM(F32:F42)</f>
        <v>4995492</v>
      </c>
      <c r="G43" s="144">
        <f>ROUND(F43/$E$27*100,1)</f>
        <v>88.7</v>
      </c>
      <c r="H43" s="145">
        <f>SUM(H32:H42)</f>
        <v>100.00000000000001</v>
      </c>
      <c r="I43" s="4"/>
    </row>
    <row r="44" spans="1:9" s="2" customFormat="1" ht="24" customHeight="1" x14ac:dyDescent="0.15">
      <c r="A44" s="37" t="s">
        <v>390</v>
      </c>
      <c r="B44" s="5"/>
      <c r="C44" s="5"/>
      <c r="D44" s="5"/>
      <c r="E44" s="5"/>
      <c r="F44" s="5"/>
      <c r="G44" s="5"/>
      <c r="H44" s="5"/>
      <c r="I44" s="5"/>
    </row>
    <row r="45" spans="1:9" s="2" customFormat="1" ht="24" customHeight="1" x14ac:dyDescent="0.15">
      <c r="A45" s="5"/>
      <c r="B45" s="5"/>
      <c r="C45" s="5"/>
      <c r="D45" s="5"/>
      <c r="E45" s="5"/>
      <c r="F45" s="5"/>
      <c r="G45" s="5"/>
      <c r="H45" s="5"/>
      <c r="I45" s="5"/>
    </row>
    <row r="46" spans="1:9" s="2" customFormat="1" ht="15.95" customHeight="1" x14ac:dyDescent="0.15">
      <c r="A46" s="5"/>
      <c r="B46" s="5"/>
      <c r="C46" s="5"/>
      <c r="D46" s="5"/>
      <c r="E46" s="3"/>
      <c r="F46" s="3"/>
      <c r="G46" s="3"/>
      <c r="H46" s="3"/>
      <c r="I46" s="3"/>
    </row>
    <row r="47" spans="1:9" s="2" customFormat="1" ht="15.95" customHeight="1" x14ac:dyDescent="0.15">
      <c r="A47" s="5"/>
      <c r="B47" s="5"/>
      <c r="C47" s="5"/>
      <c r="D47" s="5"/>
      <c r="E47" s="3"/>
      <c r="F47" s="3"/>
      <c r="G47" s="3"/>
      <c r="H47" s="3"/>
      <c r="I47" s="3"/>
    </row>
    <row r="48" spans="1:9" s="2" customFormat="1" ht="15.95" customHeight="1" x14ac:dyDescent="0.15">
      <c r="A48" s="5"/>
      <c r="B48" s="5"/>
      <c r="C48" s="5"/>
      <c r="D48" s="5"/>
      <c r="E48" s="3"/>
      <c r="F48" s="3"/>
      <c r="G48" s="3"/>
      <c r="H48" s="3"/>
      <c r="I48" s="3"/>
    </row>
    <row r="49" spans="1:9" s="2" customFormat="1" ht="15.95" customHeight="1" x14ac:dyDescent="0.15">
      <c r="A49" s="5"/>
      <c r="B49" s="5"/>
      <c r="C49" s="5"/>
      <c r="D49" s="5"/>
      <c r="E49" s="3"/>
      <c r="F49" s="3"/>
      <c r="G49" s="3"/>
      <c r="H49" s="3"/>
      <c r="I49" s="3"/>
    </row>
    <row r="50" spans="1:9" s="2" customFormat="1" ht="15.95" customHeight="1" x14ac:dyDescent="0.15">
      <c r="A50" s="5"/>
      <c r="B50" s="5"/>
      <c r="C50" s="5"/>
      <c r="D50" s="5"/>
      <c r="E50" s="5"/>
      <c r="F50" s="5"/>
      <c r="G50" s="5"/>
      <c r="H50" s="5"/>
      <c r="I50" s="5"/>
    </row>
    <row r="51" spans="1:9" s="2" customFormat="1" ht="15.95" customHeight="1" x14ac:dyDescent="0.15">
      <c r="A51" s="5"/>
      <c r="B51" s="5"/>
      <c r="C51" s="5"/>
      <c r="D51" s="5"/>
      <c r="E51" s="5"/>
      <c r="F51" s="5"/>
      <c r="G51" s="5"/>
      <c r="H51" s="5"/>
      <c r="I51" s="10"/>
    </row>
    <row r="52" spans="1:9" s="2" customFormat="1" ht="15.95" customHeight="1" x14ac:dyDescent="0.15">
      <c r="A52" s="648"/>
      <c r="B52" s="650"/>
      <c r="C52" s="650"/>
      <c r="D52" s="7"/>
      <c r="E52" s="6"/>
      <c r="F52" s="6"/>
      <c r="G52" s="6"/>
      <c r="H52" s="6"/>
      <c r="I52" s="6"/>
    </row>
    <row r="53" spans="1:9" s="2" customFormat="1" ht="15.95" customHeight="1" x14ac:dyDescent="0.15">
      <c r="A53" s="8"/>
      <c r="B53" s="8"/>
      <c r="C53" s="9"/>
      <c r="D53" s="9"/>
      <c r="E53" s="10"/>
      <c r="F53" s="10"/>
      <c r="G53" s="10"/>
      <c r="H53" s="10"/>
      <c r="I53" s="19"/>
    </row>
    <row r="54" spans="1:9" s="2" customFormat="1" ht="15.95" customHeight="1" x14ac:dyDescent="0.15">
      <c r="A54" s="8"/>
      <c r="B54" s="8"/>
      <c r="C54" s="9"/>
      <c r="D54" s="9"/>
      <c r="E54" s="5"/>
      <c r="F54" s="5"/>
      <c r="G54" s="5"/>
      <c r="H54" s="5"/>
      <c r="I54" s="19"/>
    </row>
    <row r="55" spans="1:9" s="2" customFormat="1" ht="15.95" customHeight="1" x14ac:dyDescent="0.15">
      <c r="A55" s="5"/>
      <c r="B55" s="8"/>
      <c r="C55" s="5"/>
      <c r="D55" s="5"/>
      <c r="E55" s="5"/>
      <c r="F55" s="5"/>
      <c r="G55" s="5"/>
      <c r="H55" s="5"/>
      <c r="I55" s="19"/>
    </row>
    <row r="56" spans="1:9" s="2" customFormat="1" ht="15.95" customHeight="1" x14ac:dyDescent="0.15">
      <c r="A56" s="5"/>
      <c r="B56" s="8"/>
      <c r="C56" s="5"/>
      <c r="D56" s="5"/>
      <c r="E56" s="5"/>
      <c r="F56" s="5"/>
      <c r="G56" s="5"/>
      <c r="H56" s="5"/>
      <c r="I56" s="19"/>
    </row>
    <row r="57" spans="1:9" s="2" customFormat="1" ht="15.95" customHeight="1" x14ac:dyDescent="0.15">
      <c r="A57" s="5"/>
      <c r="B57" s="8"/>
      <c r="C57" s="5"/>
      <c r="D57" s="5"/>
      <c r="E57" s="10"/>
      <c r="F57" s="10"/>
      <c r="G57" s="10"/>
      <c r="H57" s="10"/>
      <c r="I57" s="19"/>
    </row>
    <row r="58" spans="1:9" s="2" customFormat="1" ht="15.95" customHeight="1" x14ac:dyDescent="0.15">
      <c r="A58" s="5"/>
      <c r="B58" s="8"/>
      <c r="C58" s="5"/>
      <c r="D58" s="5"/>
      <c r="E58" s="10"/>
      <c r="F58" s="10"/>
      <c r="G58" s="10"/>
      <c r="H58" s="10"/>
      <c r="I58" s="19"/>
    </row>
    <row r="59" spans="1:9" s="2" customFormat="1" ht="15.95" customHeight="1" x14ac:dyDescent="0.15">
      <c r="A59" s="648"/>
      <c r="B59" s="649"/>
      <c r="C59" s="649"/>
      <c r="D59" s="11"/>
      <c r="E59" s="5"/>
      <c r="F59" s="5"/>
      <c r="G59" s="5"/>
      <c r="H59" s="5"/>
      <c r="I59" s="19"/>
    </row>
    <row r="60" spans="1:9" s="2" customFormat="1" ht="15.95" customHeight="1" x14ac:dyDescent="0.15">
      <c r="A60" s="5"/>
      <c r="B60" s="5"/>
      <c r="C60" s="5"/>
      <c r="D60" s="5"/>
      <c r="E60" s="5"/>
      <c r="F60" s="5"/>
      <c r="G60" s="5"/>
      <c r="H60" s="5"/>
      <c r="I60" s="5"/>
    </row>
    <row r="61" spans="1:9" s="2" customFormat="1" ht="15.95" customHeight="1" x14ac:dyDescent="0.15">
      <c r="A61" s="5"/>
      <c r="B61" s="8"/>
      <c r="C61" s="5"/>
      <c r="D61" s="5"/>
      <c r="E61" s="5"/>
      <c r="F61" s="5"/>
      <c r="G61" s="5"/>
      <c r="H61" s="5"/>
      <c r="I61" s="5"/>
    </row>
    <row r="62" spans="1:9" s="2" customFormat="1" ht="15.95" customHeight="1" x14ac:dyDescent="0.15">
      <c r="A62" s="5"/>
      <c r="B62" s="5"/>
      <c r="C62" s="5"/>
      <c r="D62" s="5"/>
      <c r="E62" s="5"/>
      <c r="F62" s="5"/>
      <c r="G62" s="5"/>
      <c r="H62" s="5"/>
      <c r="I62" s="5"/>
    </row>
  </sheetData>
  <mergeCells count="47">
    <mergeCell ref="B13:C13"/>
    <mergeCell ref="B14:C14"/>
    <mergeCell ref="A1:H1"/>
    <mergeCell ref="A4:D5"/>
    <mergeCell ref="F4:F5"/>
    <mergeCell ref="B10:C10"/>
    <mergeCell ref="H4:H5"/>
    <mergeCell ref="B33:C33"/>
    <mergeCell ref="G4:G5"/>
    <mergeCell ref="G30:G31"/>
    <mergeCell ref="B7:C7"/>
    <mergeCell ref="B8:C8"/>
    <mergeCell ref="B11:C11"/>
    <mergeCell ref="E4:E5"/>
    <mergeCell ref="B22:C22"/>
    <mergeCell ref="B15:C15"/>
    <mergeCell ref="B16:C16"/>
    <mergeCell ref="B17:C17"/>
    <mergeCell ref="B20:C20"/>
    <mergeCell ref="F30:F31"/>
    <mergeCell ref="B6:C6"/>
    <mergeCell ref="B9:C9"/>
    <mergeCell ref="B12:C12"/>
    <mergeCell ref="E30:E31"/>
    <mergeCell ref="H30:H31"/>
    <mergeCell ref="B23:C23"/>
    <mergeCell ref="B24:C24"/>
    <mergeCell ref="A27:D27"/>
    <mergeCell ref="B25:C25"/>
    <mergeCell ref="B26:C26"/>
    <mergeCell ref="A30:D31"/>
    <mergeCell ref="B21:C21"/>
    <mergeCell ref="B18:C18"/>
    <mergeCell ref="B19:C19"/>
    <mergeCell ref="A59:C59"/>
    <mergeCell ref="A52:C52"/>
    <mergeCell ref="B34:C34"/>
    <mergeCell ref="B35:C35"/>
    <mergeCell ref="B36:C36"/>
    <mergeCell ref="B42:C42"/>
    <mergeCell ref="A43:D43"/>
    <mergeCell ref="B38:C38"/>
    <mergeCell ref="B40:C40"/>
    <mergeCell ref="B37:C37"/>
    <mergeCell ref="B41:C41"/>
    <mergeCell ref="B39:C39"/>
    <mergeCell ref="B32:C32"/>
  </mergeCells>
  <phoneticPr fontId="3"/>
  <pageMargins left="0.78740157480314965" right="0.70866141732283472" top="0.78740157480314965" bottom="0.78740157480314965" header="0" footer="0.39370078740157483"/>
  <pageSetup paperSize="9" scale="98" firstPageNumber="2" orientation="portrait" useFirstPageNumber="1" r:id="rId1"/>
  <headerFooter alignWithMargins="0"/>
  <colBreaks count="1" manualBreakCount="1">
    <brk id="8"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25"/>
  <sheetViews>
    <sheetView view="pageBreakPreview" zoomScaleNormal="100" zoomScaleSheetLayoutView="100" workbookViewId="0">
      <selection sqref="A1:H1"/>
    </sheetView>
  </sheetViews>
  <sheetFormatPr defaultColWidth="10.75" defaultRowHeight="14.25" x14ac:dyDescent="0.15"/>
  <cols>
    <col min="1" max="1" width="4.625" style="12" customWidth="1"/>
    <col min="2" max="3" width="11.625" style="12" customWidth="1"/>
    <col min="4" max="4" width="1.75" style="12" customWidth="1"/>
    <col min="5" max="6" width="16.625" style="12" customWidth="1"/>
    <col min="7" max="8" width="12.625" style="12" customWidth="1"/>
    <col min="9" max="9" width="5.625" style="12" customWidth="1"/>
    <col min="10" max="16384" width="10.75" style="13"/>
  </cols>
  <sheetData>
    <row r="1" spans="1:9" s="2" customFormat="1" ht="24" customHeight="1" x14ac:dyDescent="0.15">
      <c r="A1" s="682" t="s">
        <v>397</v>
      </c>
      <c r="B1" s="682"/>
      <c r="C1" s="682"/>
      <c r="D1" s="682"/>
      <c r="E1" s="682"/>
      <c r="F1" s="682"/>
      <c r="G1" s="682"/>
      <c r="H1" s="682"/>
      <c r="I1" s="1"/>
    </row>
    <row r="2" spans="1:9" s="2" customFormat="1" ht="20.100000000000001" customHeight="1" thickBot="1" x14ac:dyDescent="0.2">
      <c r="A2" s="20" t="s">
        <v>1</v>
      </c>
      <c r="B2" s="20"/>
      <c r="C2" s="20"/>
      <c r="D2" s="20"/>
      <c r="E2" s="21"/>
      <c r="F2" s="21"/>
      <c r="G2" s="21"/>
      <c r="H2" s="22" t="s">
        <v>41</v>
      </c>
    </row>
    <row r="3" spans="1:9" s="2" customFormat="1" ht="18" customHeight="1" x14ac:dyDescent="0.15">
      <c r="A3" s="675" t="s">
        <v>164</v>
      </c>
      <c r="B3" s="676"/>
      <c r="C3" s="676"/>
      <c r="D3" s="676"/>
      <c r="E3" s="670" t="s">
        <v>37</v>
      </c>
      <c r="F3" s="679" t="s">
        <v>38</v>
      </c>
      <c r="G3" s="667" t="s">
        <v>40</v>
      </c>
      <c r="H3" s="680" t="s">
        <v>39</v>
      </c>
      <c r="I3" s="14"/>
    </row>
    <row r="4" spans="1:9" s="2" customFormat="1" ht="18" customHeight="1" x14ac:dyDescent="0.15">
      <c r="A4" s="677"/>
      <c r="B4" s="678"/>
      <c r="C4" s="678"/>
      <c r="D4" s="678"/>
      <c r="E4" s="656"/>
      <c r="F4" s="673"/>
      <c r="G4" s="668"/>
      <c r="H4" s="681"/>
      <c r="I4" s="14"/>
    </row>
    <row r="5" spans="1:9" s="2" customFormat="1" ht="18" customHeight="1" x14ac:dyDescent="0.15">
      <c r="A5" s="23">
        <v>1</v>
      </c>
      <c r="B5" s="654" t="s">
        <v>43</v>
      </c>
      <c r="C5" s="654"/>
      <c r="D5" s="24"/>
      <c r="E5" s="25">
        <v>218548</v>
      </c>
      <c r="F5" s="26">
        <v>205459</v>
      </c>
      <c r="G5" s="27">
        <f>ROUND(F5/$E$5*100,1)</f>
        <v>94</v>
      </c>
      <c r="H5" s="125">
        <f t="shared" ref="H5:H13" si="0">ROUND(E5/$E$16*100,1)</f>
        <v>19</v>
      </c>
      <c r="I5" s="15"/>
    </row>
    <row r="6" spans="1:9" s="2" customFormat="1" ht="18" customHeight="1" x14ac:dyDescent="0.15">
      <c r="A6" s="23">
        <v>2</v>
      </c>
      <c r="B6" s="647" t="s">
        <v>44</v>
      </c>
      <c r="C6" s="647"/>
      <c r="D6" s="30"/>
      <c r="E6" s="25">
        <v>1</v>
      </c>
      <c r="F6" s="26">
        <v>0</v>
      </c>
      <c r="G6" s="27">
        <f>ROUND(F6/$E$6*100,1)</f>
        <v>0</v>
      </c>
      <c r="H6" s="125">
        <f t="shared" si="0"/>
        <v>0</v>
      </c>
      <c r="I6" s="15"/>
    </row>
    <row r="7" spans="1:9" s="2" customFormat="1" ht="18" customHeight="1" x14ac:dyDescent="0.15">
      <c r="A7" s="23">
        <v>3</v>
      </c>
      <c r="B7" s="647" t="s">
        <v>45</v>
      </c>
      <c r="C7" s="647"/>
      <c r="D7" s="30"/>
      <c r="E7" s="25">
        <v>213880</v>
      </c>
      <c r="F7" s="26">
        <v>205282</v>
      </c>
      <c r="G7" s="27">
        <f>ROUND(F7/$E$7*100,1)</f>
        <v>96</v>
      </c>
      <c r="H7" s="125">
        <f t="shared" si="0"/>
        <v>18.600000000000001</v>
      </c>
      <c r="I7" s="15"/>
    </row>
    <row r="8" spans="1:9" s="2" customFormat="1" ht="18" customHeight="1" x14ac:dyDescent="0.15">
      <c r="A8" s="23">
        <v>4</v>
      </c>
      <c r="B8" s="671" t="s">
        <v>46</v>
      </c>
      <c r="C8" s="671"/>
      <c r="D8" s="30"/>
      <c r="E8" s="25">
        <v>15776</v>
      </c>
      <c r="F8" s="26">
        <v>14582</v>
      </c>
      <c r="G8" s="27">
        <f>ROUND(F8/$E$8*100,1)</f>
        <v>92.4</v>
      </c>
      <c r="H8" s="125">
        <f t="shared" si="0"/>
        <v>1.4</v>
      </c>
      <c r="I8" s="15"/>
    </row>
    <row r="9" spans="1:9" s="2" customFormat="1" ht="18" customHeight="1" x14ac:dyDescent="0.15">
      <c r="A9" s="23">
        <v>5</v>
      </c>
      <c r="B9" s="647" t="s">
        <v>47</v>
      </c>
      <c r="C9" s="647"/>
      <c r="D9" s="30"/>
      <c r="E9" s="25">
        <v>251342</v>
      </c>
      <c r="F9" s="26">
        <v>230396</v>
      </c>
      <c r="G9" s="27">
        <f>ROUND(F9/$E$9*100,1)</f>
        <v>91.7</v>
      </c>
      <c r="H9" s="125">
        <f>ROUND(E9/$E$16*100,1)+0.1</f>
        <v>21.900000000000002</v>
      </c>
      <c r="I9" s="15"/>
    </row>
    <row r="10" spans="1:9" s="2" customFormat="1" ht="18" customHeight="1" x14ac:dyDescent="0.15">
      <c r="A10" s="23">
        <v>6</v>
      </c>
      <c r="B10" s="647" t="s">
        <v>48</v>
      </c>
      <c r="C10" s="647"/>
      <c r="D10" s="30"/>
      <c r="E10" s="25">
        <v>64669</v>
      </c>
      <c r="F10" s="26">
        <v>21606</v>
      </c>
      <c r="G10" s="27">
        <f>ROUND(F10/$E$10*100,1)</f>
        <v>33.4</v>
      </c>
      <c r="H10" s="125">
        <f t="shared" si="0"/>
        <v>5.6</v>
      </c>
      <c r="I10" s="15"/>
    </row>
    <row r="11" spans="1:9" s="2" customFormat="1" ht="18" customHeight="1" x14ac:dyDescent="0.15">
      <c r="A11" s="23">
        <v>7</v>
      </c>
      <c r="B11" s="647" t="s">
        <v>49</v>
      </c>
      <c r="C11" s="647"/>
      <c r="D11" s="30"/>
      <c r="E11" s="25">
        <v>268580</v>
      </c>
      <c r="F11" s="26">
        <v>247818</v>
      </c>
      <c r="G11" s="27">
        <f>ROUND(F11/$E$11*100,1)</f>
        <v>92.3</v>
      </c>
      <c r="H11" s="125">
        <f t="shared" si="0"/>
        <v>23.3</v>
      </c>
      <c r="I11" s="15"/>
    </row>
    <row r="12" spans="1:9" s="2" customFormat="1" ht="18" customHeight="1" x14ac:dyDescent="0.15">
      <c r="A12" s="23">
        <v>8</v>
      </c>
      <c r="B12" s="647" t="s">
        <v>50</v>
      </c>
      <c r="C12" s="647"/>
      <c r="D12" s="30"/>
      <c r="E12" s="25">
        <v>18</v>
      </c>
      <c r="F12" s="26">
        <v>6</v>
      </c>
      <c r="G12" s="27">
        <f>ROUND(F12/$E$12*100,1)</f>
        <v>33.299999999999997</v>
      </c>
      <c r="H12" s="125">
        <f t="shared" si="0"/>
        <v>0</v>
      </c>
      <c r="I12" s="15"/>
    </row>
    <row r="13" spans="1:9" s="2" customFormat="1" ht="18" customHeight="1" x14ac:dyDescent="0.15">
      <c r="A13" s="23">
        <v>9</v>
      </c>
      <c r="B13" s="647" t="s">
        <v>51</v>
      </c>
      <c r="C13" s="647"/>
      <c r="D13" s="30"/>
      <c r="E13" s="25">
        <v>73225</v>
      </c>
      <c r="F13" s="26">
        <v>72183</v>
      </c>
      <c r="G13" s="27">
        <f>ROUND(F13/$E$13*100,1)</f>
        <v>98.6</v>
      </c>
      <c r="H13" s="125">
        <f t="shared" si="0"/>
        <v>6.4</v>
      </c>
      <c r="I13" s="15"/>
    </row>
    <row r="14" spans="1:9" s="2" customFormat="1" ht="18" customHeight="1" x14ac:dyDescent="0.15">
      <c r="A14" s="23">
        <v>10</v>
      </c>
      <c r="B14" s="671" t="s">
        <v>52</v>
      </c>
      <c r="C14" s="671"/>
      <c r="D14" s="30"/>
      <c r="E14" s="25">
        <v>44275</v>
      </c>
      <c r="F14" s="26">
        <v>44276</v>
      </c>
      <c r="G14" s="27">
        <f>ROUND(F14/$E$14*100,1)</f>
        <v>100</v>
      </c>
      <c r="H14" s="125">
        <f>ROUND(E14/$E$16*100,1)</f>
        <v>3.8</v>
      </c>
      <c r="I14" s="15"/>
    </row>
    <row r="15" spans="1:9" s="2" customFormat="1" ht="18" customHeight="1" thickBot="1" x14ac:dyDescent="0.2">
      <c r="A15" s="23">
        <v>11</v>
      </c>
      <c r="B15" s="647" t="s">
        <v>53</v>
      </c>
      <c r="C15" s="647"/>
      <c r="D15" s="30"/>
      <c r="E15" s="25">
        <v>412</v>
      </c>
      <c r="F15" s="26">
        <v>753</v>
      </c>
      <c r="G15" s="54">
        <f>ROUND(F15/$E$15*100,1)</f>
        <v>182.8</v>
      </c>
      <c r="H15" s="125">
        <f>ROUND(E15/$E$16*100,1)</f>
        <v>0</v>
      </c>
      <c r="I15" s="15"/>
    </row>
    <row r="16" spans="1:9" s="2" customFormat="1" ht="18" customHeight="1" thickTop="1" thickBot="1" x14ac:dyDescent="0.2">
      <c r="A16" s="659" t="s">
        <v>36</v>
      </c>
      <c r="B16" s="660"/>
      <c r="C16" s="660"/>
      <c r="D16" s="661"/>
      <c r="E16" s="34">
        <f>SUM(E5:E15)</f>
        <v>1150726</v>
      </c>
      <c r="F16" s="35">
        <f>SUM(F5:F15)</f>
        <v>1042361</v>
      </c>
      <c r="G16" s="36">
        <f>ROUND(F16/$E$16*100,1)</f>
        <v>90.6</v>
      </c>
      <c r="H16" s="133">
        <f>SUM(H5:H15)</f>
        <v>100</v>
      </c>
      <c r="I16" s="16"/>
    </row>
    <row r="17" spans="1:9" s="2" customFormat="1" ht="18" customHeight="1" x14ac:dyDescent="0.15">
      <c r="A17" s="37"/>
      <c r="B17" s="37"/>
      <c r="C17" s="37"/>
      <c r="D17" s="37"/>
      <c r="E17" s="37"/>
      <c r="F17" s="37"/>
      <c r="G17" s="37"/>
      <c r="H17" s="37"/>
      <c r="I17" s="4"/>
    </row>
    <row r="18" spans="1:9" s="2" customFormat="1" ht="18" customHeight="1" thickBot="1" x14ac:dyDescent="0.2">
      <c r="A18" s="38" t="s">
        <v>3</v>
      </c>
      <c r="B18" s="38"/>
      <c r="C18" s="38"/>
      <c r="D18" s="38"/>
      <c r="E18" s="20"/>
      <c r="F18" s="20"/>
      <c r="G18" s="20"/>
      <c r="H18" s="141" t="s">
        <v>41</v>
      </c>
      <c r="I18" s="17"/>
    </row>
    <row r="19" spans="1:9" s="2" customFormat="1" ht="18" customHeight="1" x14ac:dyDescent="0.15">
      <c r="A19" s="663" t="s">
        <v>2</v>
      </c>
      <c r="B19" s="664"/>
      <c r="C19" s="664"/>
      <c r="D19" s="664"/>
      <c r="E19" s="655" t="s">
        <v>37</v>
      </c>
      <c r="F19" s="672" t="s">
        <v>104</v>
      </c>
      <c r="G19" s="669" t="s">
        <v>40</v>
      </c>
      <c r="H19" s="657" t="s">
        <v>39</v>
      </c>
      <c r="I19" s="18"/>
    </row>
    <row r="20" spans="1:9" s="2" customFormat="1" ht="18" customHeight="1" x14ac:dyDescent="0.15">
      <c r="A20" s="665"/>
      <c r="B20" s="666"/>
      <c r="C20" s="666"/>
      <c r="D20" s="666"/>
      <c r="E20" s="656"/>
      <c r="F20" s="673"/>
      <c r="G20" s="668"/>
      <c r="H20" s="658"/>
      <c r="I20" s="18"/>
    </row>
    <row r="21" spans="1:9" s="2" customFormat="1" ht="18" customHeight="1" x14ac:dyDescent="0.15">
      <c r="A21" s="39">
        <v>1</v>
      </c>
      <c r="B21" s="654" t="s">
        <v>54</v>
      </c>
      <c r="C21" s="654"/>
      <c r="D21" s="40"/>
      <c r="E21" s="41">
        <v>12946</v>
      </c>
      <c r="F21" s="42">
        <v>7024</v>
      </c>
      <c r="G21" s="27">
        <f>ROUND(F21/$E$21*100,1)</f>
        <v>54.3</v>
      </c>
      <c r="H21" s="142">
        <f>ROUND(E21/$E$33*100,1)</f>
        <v>1.1000000000000001</v>
      </c>
      <c r="I21" s="4"/>
    </row>
    <row r="22" spans="1:9" s="2" customFormat="1" ht="18" customHeight="1" x14ac:dyDescent="0.15">
      <c r="A22" s="43">
        <v>2</v>
      </c>
      <c r="B22" s="647" t="s">
        <v>55</v>
      </c>
      <c r="C22" s="647"/>
      <c r="D22" s="44"/>
      <c r="E22" s="45">
        <v>686178</v>
      </c>
      <c r="F22" s="42">
        <v>600668</v>
      </c>
      <c r="G22" s="27">
        <f>ROUND(F22/$E$22*100,1)</f>
        <v>87.5</v>
      </c>
      <c r="H22" s="142">
        <f>ROUND(E22/$E$33*100,1)</f>
        <v>59.6</v>
      </c>
      <c r="I22" s="4"/>
    </row>
    <row r="23" spans="1:9" s="2" customFormat="1" ht="18" customHeight="1" x14ac:dyDescent="0.15">
      <c r="A23" s="43">
        <v>3</v>
      </c>
      <c r="B23" s="647" t="s">
        <v>56</v>
      </c>
      <c r="C23" s="647"/>
      <c r="D23" s="44"/>
      <c r="E23" s="45">
        <v>106918</v>
      </c>
      <c r="F23" s="42">
        <v>98008</v>
      </c>
      <c r="G23" s="27">
        <f>ROUND(F23/$E$23*100,1)</f>
        <v>91.7</v>
      </c>
      <c r="H23" s="142">
        <f>ROUND(E23/$E$33*100,1)</f>
        <v>9.3000000000000007</v>
      </c>
      <c r="I23" s="4"/>
    </row>
    <row r="24" spans="1:9" s="2" customFormat="1" ht="18" customHeight="1" x14ac:dyDescent="0.15">
      <c r="A24" s="43">
        <v>4</v>
      </c>
      <c r="B24" s="647" t="s">
        <v>57</v>
      </c>
      <c r="C24" s="647"/>
      <c r="D24" s="44"/>
      <c r="E24" s="45">
        <v>402</v>
      </c>
      <c r="F24" s="42">
        <v>370</v>
      </c>
      <c r="G24" s="27">
        <f>ROUND(F24/$E$24*100,1)</f>
        <v>92</v>
      </c>
      <c r="H24" s="142">
        <f t="shared" ref="H24:H32" si="1">ROUND(E24/$E$33*100,1)</f>
        <v>0</v>
      </c>
      <c r="I24" s="4"/>
    </row>
    <row r="25" spans="1:9" s="2" customFormat="1" ht="18" customHeight="1" x14ac:dyDescent="0.15">
      <c r="A25" s="43">
        <v>5</v>
      </c>
      <c r="B25" s="647" t="s">
        <v>58</v>
      </c>
      <c r="C25" s="647"/>
      <c r="D25" s="44"/>
      <c r="E25" s="45">
        <v>6</v>
      </c>
      <c r="F25" s="42">
        <v>2</v>
      </c>
      <c r="G25" s="27">
        <f>ROUND(F25/$E$25*100,1)</f>
        <v>33.299999999999997</v>
      </c>
      <c r="H25" s="142">
        <f t="shared" si="1"/>
        <v>0</v>
      </c>
      <c r="I25" s="4"/>
    </row>
    <row r="26" spans="1:9" s="2" customFormat="1" ht="18" customHeight="1" x14ac:dyDescent="0.15">
      <c r="A26" s="43">
        <v>6</v>
      </c>
      <c r="B26" s="647" t="s">
        <v>59</v>
      </c>
      <c r="C26" s="647"/>
      <c r="D26" s="44"/>
      <c r="E26" s="45">
        <v>44304</v>
      </c>
      <c r="F26" s="42">
        <v>40613</v>
      </c>
      <c r="G26" s="27">
        <f>ROUND(F26/$E$26*100,1)</f>
        <v>91.7</v>
      </c>
      <c r="H26" s="142">
        <f t="shared" si="1"/>
        <v>3.9</v>
      </c>
      <c r="I26" s="4"/>
    </row>
    <row r="27" spans="1:9" s="2" customFormat="1" ht="18" customHeight="1" x14ac:dyDescent="0.15">
      <c r="A27" s="43">
        <v>7</v>
      </c>
      <c r="B27" s="647" t="s">
        <v>60</v>
      </c>
      <c r="C27" s="647"/>
      <c r="D27" s="44"/>
      <c r="E27" s="45">
        <v>273377</v>
      </c>
      <c r="F27" s="42">
        <v>256331</v>
      </c>
      <c r="G27" s="27">
        <f>ROUND(F27/$E$27*100,1)</f>
        <v>93.8</v>
      </c>
      <c r="H27" s="142">
        <f>ROUND(E27/$E$33*100,1)-0.1</f>
        <v>23.7</v>
      </c>
      <c r="I27" s="4"/>
    </row>
    <row r="28" spans="1:9" s="2" customFormat="1" ht="18" customHeight="1" x14ac:dyDescent="0.15">
      <c r="A28" s="43">
        <v>8</v>
      </c>
      <c r="B28" s="647" t="s">
        <v>61</v>
      </c>
      <c r="C28" s="647"/>
      <c r="D28" s="44"/>
      <c r="E28" s="45">
        <v>15889</v>
      </c>
      <c r="F28" s="42">
        <v>9157</v>
      </c>
      <c r="G28" s="27">
        <f>ROUND(F28/$E$28*100,1)</f>
        <v>57.6</v>
      </c>
      <c r="H28" s="142">
        <f>ROUND(E28/$E$33*100,1)</f>
        <v>1.4</v>
      </c>
      <c r="I28" s="4"/>
    </row>
    <row r="29" spans="1:9" s="2" customFormat="1" ht="18" customHeight="1" x14ac:dyDescent="0.15">
      <c r="A29" s="43">
        <v>9</v>
      </c>
      <c r="B29" s="647" t="s">
        <v>62</v>
      </c>
      <c r="C29" s="647"/>
      <c r="D29" s="44"/>
      <c r="E29" s="45">
        <v>18</v>
      </c>
      <c r="F29" s="42">
        <v>6</v>
      </c>
      <c r="G29" s="27">
        <f>ROUND(F29/$E$29*100,1)</f>
        <v>33.299999999999997</v>
      </c>
      <c r="H29" s="142">
        <f t="shared" si="1"/>
        <v>0</v>
      </c>
      <c r="I29" s="4"/>
    </row>
    <row r="30" spans="1:9" s="2" customFormat="1" ht="18" customHeight="1" x14ac:dyDescent="0.15">
      <c r="A30" s="43">
        <v>10</v>
      </c>
      <c r="B30" s="647" t="s">
        <v>7</v>
      </c>
      <c r="C30" s="647"/>
      <c r="D30" s="44"/>
      <c r="E30" s="45">
        <v>100</v>
      </c>
      <c r="F30" s="42">
        <v>0</v>
      </c>
      <c r="G30" s="27">
        <f>ROUND(F30/$E$30*100,1)</f>
        <v>0</v>
      </c>
      <c r="H30" s="142">
        <f t="shared" si="1"/>
        <v>0</v>
      </c>
      <c r="I30" s="4"/>
    </row>
    <row r="31" spans="1:9" s="2" customFormat="1" ht="18" customHeight="1" x14ac:dyDescent="0.15">
      <c r="A31" s="43">
        <v>11</v>
      </c>
      <c r="B31" s="647" t="s">
        <v>63</v>
      </c>
      <c r="C31" s="647"/>
      <c r="D31" s="44"/>
      <c r="E31" s="45">
        <v>588</v>
      </c>
      <c r="F31" s="42">
        <v>73</v>
      </c>
      <c r="G31" s="27">
        <f>ROUND(F31/$E$31*100,1)</f>
        <v>12.4</v>
      </c>
      <c r="H31" s="142">
        <f>ROUND(E31/$E$33*100,1)</f>
        <v>0.1</v>
      </c>
      <c r="I31" s="4"/>
    </row>
    <row r="32" spans="1:9" s="2" customFormat="1" ht="18" customHeight="1" thickBot="1" x14ac:dyDescent="0.2">
      <c r="A32" s="46">
        <v>12</v>
      </c>
      <c r="B32" s="651" t="s">
        <v>8</v>
      </c>
      <c r="C32" s="651"/>
      <c r="D32" s="47"/>
      <c r="E32" s="48">
        <v>10000</v>
      </c>
      <c r="F32" s="49">
        <v>0</v>
      </c>
      <c r="G32" s="33">
        <f>ROUND(F32/$E$32*100,1)</f>
        <v>0</v>
      </c>
      <c r="H32" s="143">
        <f t="shared" si="1"/>
        <v>0.9</v>
      </c>
      <c r="I32" s="4"/>
    </row>
    <row r="33" spans="1:9" s="2" customFormat="1" ht="18" customHeight="1" thickTop="1" thickBot="1" x14ac:dyDescent="0.2">
      <c r="A33" s="652" t="s">
        <v>36</v>
      </c>
      <c r="B33" s="653"/>
      <c r="C33" s="653"/>
      <c r="D33" s="653"/>
      <c r="E33" s="50">
        <f>SUM(E21:E32)</f>
        <v>1150726</v>
      </c>
      <c r="F33" s="51">
        <f>SUM(F21:F32)</f>
        <v>1012252</v>
      </c>
      <c r="G33" s="144">
        <f>ROUND(F33/$E$33*100,1)</f>
        <v>88</v>
      </c>
      <c r="H33" s="145">
        <f>SUM(H21:H32)</f>
        <v>100.00000000000001</v>
      </c>
      <c r="I33" s="4"/>
    </row>
    <row r="34" spans="1:9" s="2" customFormat="1" ht="18" customHeight="1" x14ac:dyDescent="0.15">
      <c r="A34" s="61"/>
      <c r="B34" s="61"/>
      <c r="C34" s="61"/>
      <c r="D34" s="61"/>
      <c r="E34" s="62"/>
      <c r="F34" s="62"/>
      <c r="G34" s="63"/>
      <c r="H34" s="64"/>
      <c r="I34" s="4"/>
    </row>
    <row r="35" spans="1:9" s="2" customFormat="1" ht="18" customHeight="1" x14ac:dyDescent="0.15">
      <c r="A35" s="61"/>
      <c r="B35" s="61"/>
      <c r="C35" s="61"/>
      <c r="D35" s="61"/>
      <c r="E35" s="62"/>
      <c r="F35" s="62"/>
      <c r="G35" s="63"/>
      <c r="H35" s="64"/>
      <c r="I35" s="4"/>
    </row>
    <row r="36" spans="1:9" s="2" customFormat="1" ht="18" customHeight="1" x14ac:dyDescent="0.15">
      <c r="A36" s="61"/>
      <c r="B36" s="61"/>
      <c r="C36" s="61"/>
      <c r="D36" s="61"/>
      <c r="E36" s="62"/>
      <c r="F36" s="62"/>
      <c r="G36" s="63"/>
      <c r="H36" s="64"/>
      <c r="I36" s="4"/>
    </row>
    <row r="37" spans="1:9" s="2" customFormat="1" ht="18" customHeight="1" x14ac:dyDescent="0.15">
      <c r="A37" s="61"/>
      <c r="B37" s="61"/>
      <c r="C37" s="61"/>
      <c r="D37" s="61"/>
      <c r="E37" s="62"/>
      <c r="F37" s="62"/>
      <c r="G37" s="63"/>
      <c r="H37" s="64"/>
      <c r="I37" s="4"/>
    </row>
    <row r="38" spans="1:9" s="2" customFormat="1" ht="18" customHeight="1" x14ac:dyDescent="0.15">
      <c r="A38" s="61"/>
      <c r="B38" s="61"/>
      <c r="C38" s="61"/>
      <c r="D38" s="61"/>
      <c r="E38" s="62"/>
      <c r="F38" s="62"/>
      <c r="G38" s="63"/>
      <c r="H38" s="64"/>
      <c r="I38" s="4"/>
    </row>
    <row r="39" spans="1:9" s="2" customFormat="1" ht="18" customHeight="1" x14ac:dyDescent="0.15">
      <c r="A39" s="61"/>
      <c r="B39" s="61"/>
      <c r="C39" s="61"/>
      <c r="D39" s="61"/>
      <c r="E39" s="62"/>
      <c r="F39" s="62"/>
      <c r="G39" s="63"/>
      <c r="H39" s="64"/>
      <c r="I39" s="4"/>
    </row>
    <row r="40" spans="1:9" s="2" customFormat="1" ht="18" customHeight="1" x14ac:dyDescent="0.15">
      <c r="A40" s="61"/>
      <c r="B40" s="61"/>
      <c r="C40" s="61"/>
      <c r="D40" s="61"/>
      <c r="E40" s="62"/>
      <c r="F40" s="62"/>
      <c r="G40" s="63"/>
      <c r="H40" s="64"/>
      <c r="I40" s="4"/>
    </row>
    <row r="41" spans="1:9" s="2" customFormat="1" ht="18" customHeight="1" x14ac:dyDescent="0.15">
      <c r="A41" s="61"/>
      <c r="B41" s="61"/>
      <c r="C41" s="61"/>
      <c r="D41" s="61"/>
      <c r="E41" s="62"/>
      <c r="F41" s="62"/>
      <c r="G41" s="63"/>
      <c r="H41" s="64"/>
      <c r="I41" s="4"/>
    </row>
    <row r="42" spans="1:9" s="2" customFormat="1" ht="18" customHeight="1" x14ac:dyDescent="0.15">
      <c r="A42" s="61"/>
      <c r="B42" s="61"/>
      <c r="C42" s="61"/>
      <c r="D42" s="61"/>
      <c r="E42" s="62"/>
      <c r="F42" s="62"/>
      <c r="G42" s="63"/>
      <c r="H42" s="64"/>
      <c r="I42" s="4"/>
    </row>
    <row r="43" spans="1:9" s="2" customFormat="1" ht="18" customHeight="1" x14ac:dyDescent="0.15">
      <c r="A43" s="65"/>
      <c r="B43" s="65"/>
      <c r="C43" s="65"/>
      <c r="D43" s="65"/>
      <c r="E43" s="65"/>
      <c r="F43" s="65"/>
      <c r="G43" s="65"/>
      <c r="H43" s="65"/>
      <c r="I43" s="5"/>
    </row>
    <row r="44" spans="1:9" s="2" customFormat="1" ht="24" customHeight="1" x14ac:dyDescent="0.15">
      <c r="A44" s="682" t="s">
        <v>398</v>
      </c>
      <c r="B44" s="682"/>
      <c r="C44" s="682"/>
      <c r="D44" s="682"/>
      <c r="E44" s="682"/>
      <c r="F44" s="682"/>
      <c r="G44" s="682"/>
      <c r="H44" s="682"/>
      <c r="I44" s="1"/>
    </row>
    <row r="45" spans="1:9" s="2" customFormat="1" ht="20.100000000000001" customHeight="1" thickBot="1" x14ac:dyDescent="0.2">
      <c r="A45" s="20" t="s">
        <v>1</v>
      </c>
      <c r="B45" s="20"/>
      <c r="C45" s="20"/>
      <c r="D45" s="20"/>
      <c r="E45" s="21"/>
      <c r="F45" s="21"/>
      <c r="G45" s="21"/>
      <c r="H45" s="22" t="s">
        <v>41</v>
      </c>
    </row>
    <row r="46" spans="1:9" s="2" customFormat="1" ht="18" customHeight="1" x14ac:dyDescent="0.15">
      <c r="A46" s="675" t="s">
        <v>2</v>
      </c>
      <c r="B46" s="676"/>
      <c r="C46" s="676"/>
      <c r="D46" s="676"/>
      <c r="E46" s="670" t="s">
        <v>372</v>
      </c>
      <c r="F46" s="679" t="s">
        <v>38</v>
      </c>
      <c r="G46" s="667" t="s">
        <v>40</v>
      </c>
      <c r="H46" s="680" t="s">
        <v>39</v>
      </c>
      <c r="I46" s="14"/>
    </row>
    <row r="47" spans="1:9" s="2" customFormat="1" ht="18" customHeight="1" x14ac:dyDescent="0.15">
      <c r="A47" s="677"/>
      <c r="B47" s="678"/>
      <c r="C47" s="678"/>
      <c r="D47" s="678"/>
      <c r="E47" s="656"/>
      <c r="F47" s="673"/>
      <c r="G47" s="668"/>
      <c r="H47" s="681"/>
      <c r="I47" s="14"/>
    </row>
    <row r="48" spans="1:9" s="2" customFormat="1" ht="18" customHeight="1" x14ac:dyDescent="0.15">
      <c r="A48" s="23">
        <v>1</v>
      </c>
      <c r="B48" s="654" t="s">
        <v>64</v>
      </c>
      <c r="C48" s="654"/>
      <c r="D48" s="24"/>
      <c r="E48" s="25">
        <v>133689</v>
      </c>
      <c r="F48" s="26">
        <v>139021</v>
      </c>
      <c r="G48" s="27">
        <f>ROUND(F48/$E$48*100,1)</f>
        <v>104</v>
      </c>
      <c r="H48" s="125">
        <f t="shared" ref="H48:H53" si="2">ROUND(E48/$E$56*100,1)</f>
        <v>16.899999999999999</v>
      </c>
      <c r="I48" s="15"/>
    </row>
    <row r="49" spans="1:9" s="2" customFormat="1" ht="18" customHeight="1" x14ac:dyDescent="0.15">
      <c r="A49" s="28">
        <v>2</v>
      </c>
      <c r="B49" s="647" t="s">
        <v>45</v>
      </c>
      <c r="C49" s="647"/>
      <c r="D49" s="30"/>
      <c r="E49" s="25">
        <v>184248</v>
      </c>
      <c r="F49" s="26">
        <v>177967</v>
      </c>
      <c r="G49" s="27">
        <f>ROUND(F49/$E$49*100,1)</f>
        <v>96.6</v>
      </c>
      <c r="H49" s="125">
        <f t="shared" si="2"/>
        <v>23.4</v>
      </c>
      <c r="I49" s="15"/>
    </row>
    <row r="50" spans="1:9" s="2" customFormat="1" ht="18" customHeight="1" x14ac:dyDescent="0.15">
      <c r="A50" s="31">
        <v>3</v>
      </c>
      <c r="B50" s="647" t="s">
        <v>65</v>
      </c>
      <c r="C50" s="647"/>
      <c r="D50" s="30"/>
      <c r="E50" s="25">
        <v>200966</v>
      </c>
      <c r="F50" s="26">
        <v>182812</v>
      </c>
      <c r="G50" s="27">
        <f>ROUND(F50/$E$50*100,1)</f>
        <v>91</v>
      </c>
      <c r="H50" s="125">
        <f t="shared" si="2"/>
        <v>25.5</v>
      </c>
      <c r="I50" s="15"/>
    </row>
    <row r="51" spans="1:9" s="2" customFormat="1" ht="18" customHeight="1" x14ac:dyDescent="0.15">
      <c r="A51" s="23">
        <v>4</v>
      </c>
      <c r="B51" s="647" t="s">
        <v>48</v>
      </c>
      <c r="C51" s="647"/>
      <c r="D51" s="30"/>
      <c r="E51" s="25">
        <v>107174</v>
      </c>
      <c r="F51" s="26">
        <v>109547</v>
      </c>
      <c r="G51" s="27">
        <f>ROUND(F51/$E$51*100,1)</f>
        <v>102.2</v>
      </c>
      <c r="H51" s="125">
        <f t="shared" si="2"/>
        <v>13.6</v>
      </c>
      <c r="I51" s="15"/>
    </row>
    <row r="52" spans="1:9" s="2" customFormat="1" ht="18" customHeight="1" x14ac:dyDescent="0.15">
      <c r="A52" s="28">
        <v>5</v>
      </c>
      <c r="B52" s="671" t="s">
        <v>50</v>
      </c>
      <c r="C52" s="671"/>
      <c r="D52" s="30"/>
      <c r="E52" s="25">
        <v>3</v>
      </c>
      <c r="F52" s="26">
        <v>2</v>
      </c>
      <c r="G52" s="27">
        <f>ROUND(F52/$E$52*100,1)</f>
        <v>66.7</v>
      </c>
      <c r="H52" s="125">
        <f t="shared" si="2"/>
        <v>0</v>
      </c>
      <c r="I52" s="15"/>
    </row>
    <row r="53" spans="1:9" s="2" customFormat="1" ht="18" customHeight="1" x14ac:dyDescent="0.15">
      <c r="A53" s="31">
        <v>6</v>
      </c>
      <c r="B53" s="647" t="s">
        <v>51</v>
      </c>
      <c r="C53" s="647"/>
      <c r="D53" s="30"/>
      <c r="E53" s="25">
        <v>120252</v>
      </c>
      <c r="F53" s="26">
        <v>41344</v>
      </c>
      <c r="G53" s="27">
        <f>ROUND(F53/$E$53*100,1)</f>
        <v>34.4</v>
      </c>
      <c r="H53" s="125">
        <f t="shared" si="2"/>
        <v>15.2</v>
      </c>
      <c r="I53" s="15"/>
    </row>
    <row r="54" spans="1:9" s="2" customFormat="1" ht="18" customHeight="1" x14ac:dyDescent="0.15">
      <c r="A54" s="23">
        <v>7</v>
      </c>
      <c r="B54" s="647" t="s">
        <v>52</v>
      </c>
      <c r="C54" s="647"/>
      <c r="D54" s="30"/>
      <c r="E54" s="25">
        <v>42613</v>
      </c>
      <c r="F54" s="26">
        <v>42613</v>
      </c>
      <c r="G54" s="27">
        <f>ROUND(F54/$E$54*100,1)</f>
        <v>100</v>
      </c>
      <c r="H54" s="125">
        <f>ROUND(E54/$E$56*100,1)</f>
        <v>5.4</v>
      </c>
      <c r="I54" s="15"/>
    </row>
    <row r="55" spans="1:9" s="2" customFormat="1" ht="18" customHeight="1" thickBot="1" x14ac:dyDescent="0.2">
      <c r="A55" s="28">
        <v>8</v>
      </c>
      <c r="B55" s="647" t="s">
        <v>53</v>
      </c>
      <c r="C55" s="647"/>
      <c r="D55" s="30"/>
      <c r="E55" s="25">
        <v>21</v>
      </c>
      <c r="F55" s="26">
        <v>460</v>
      </c>
      <c r="G55" s="54">
        <f>ROUND(F55/$E$55*100,1)</f>
        <v>2190.5</v>
      </c>
      <c r="H55" s="125">
        <f>ROUND(E55/$E$56*100,1)</f>
        <v>0</v>
      </c>
      <c r="I55" s="15"/>
    </row>
    <row r="56" spans="1:9" s="2" customFormat="1" ht="18" customHeight="1" thickTop="1" thickBot="1" x14ac:dyDescent="0.2">
      <c r="A56" s="659" t="s">
        <v>36</v>
      </c>
      <c r="B56" s="660"/>
      <c r="C56" s="660"/>
      <c r="D56" s="661"/>
      <c r="E56" s="34">
        <f>SUM(E48:E55)</f>
        <v>788966</v>
      </c>
      <c r="F56" s="35">
        <f>SUM(F48:F55)</f>
        <v>693766</v>
      </c>
      <c r="G56" s="36">
        <f>ROUND(F56/$E$56*100,1)</f>
        <v>87.9</v>
      </c>
      <c r="H56" s="133">
        <f>SUM(H48:H55)</f>
        <v>100</v>
      </c>
      <c r="I56" s="16"/>
    </row>
    <row r="57" spans="1:9" s="2" customFormat="1" ht="7.5" customHeight="1" x14ac:dyDescent="0.15">
      <c r="A57" s="37"/>
      <c r="B57" s="37"/>
      <c r="C57" s="37"/>
      <c r="D57" s="37"/>
      <c r="E57" s="37"/>
      <c r="F57" s="37"/>
      <c r="G57" s="37"/>
      <c r="H57" s="37"/>
      <c r="I57" s="4"/>
    </row>
    <row r="58" spans="1:9" s="2" customFormat="1" ht="18" customHeight="1" thickBot="1" x14ac:dyDescent="0.2">
      <c r="A58" s="38" t="s">
        <v>3</v>
      </c>
      <c r="B58" s="38"/>
      <c r="C58" s="38"/>
      <c r="D58" s="38"/>
      <c r="E58" s="20"/>
      <c r="F58" s="20"/>
      <c r="G58" s="20"/>
      <c r="H58" s="141" t="s">
        <v>41</v>
      </c>
      <c r="I58" s="17"/>
    </row>
    <row r="59" spans="1:9" s="2" customFormat="1" ht="18" customHeight="1" x14ac:dyDescent="0.15">
      <c r="A59" s="663" t="s">
        <v>2</v>
      </c>
      <c r="B59" s="664"/>
      <c r="C59" s="664"/>
      <c r="D59" s="664"/>
      <c r="E59" s="655" t="s">
        <v>372</v>
      </c>
      <c r="F59" s="672" t="s">
        <v>104</v>
      </c>
      <c r="G59" s="669" t="s">
        <v>40</v>
      </c>
      <c r="H59" s="657" t="s">
        <v>39</v>
      </c>
      <c r="I59" s="18"/>
    </row>
    <row r="60" spans="1:9" s="2" customFormat="1" ht="18" customHeight="1" x14ac:dyDescent="0.15">
      <c r="A60" s="665"/>
      <c r="B60" s="666"/>
      <c r="C60" s="666"/>
      <c r="D60" s="666"/>
      <c r="E60" s="656"/>
      <c r="F60" s="673"/>
      <c r="G60" s="668"/>
      <c r="H60" s="658"/>
      <c r="I60" s="18"/>
    </row>
    <row r="61" spans="1:9" s="2" customFormat="1" ht="18" customHeight="1" x14ac:dyDescent="0.15">
      <c r="A61" s="39">
        <v>1</v>
      </c>
      <c r="B61" s="654" t="s">
        <v>54</v>
      </c>
      <c r="C61" s="654"/>
      <c r="D61" s="40"/>
      <c r="E61" s="41">
        <v>12753</v>
      </c>
      <c r="F61" s="42">
        <v>6138</v>
      </c>
      <c r="G61" s="27">
        <f>ROUND(F61/$E$61*100,1)</f>
        <v>48.1</v>
      </c>
      <c r="H61" s="142">
        <f t="shared" ref="H61:H67" si="3">ROUND(E61/$E$68*100,1)</f>
        <v>1.6</v>
      </c>
      <c r="I61" s="4"/>
    </row>
    <row r="62" spans="1:9" s="2" customFormat="1" ht="18" customHeight="1" x14ac:dyDescent="0.15">
      <c r="A62" s="43">
        <v>2</v>
      </c>
      <c r="B62" s="647" t="s">
        <v>55</v>
      </c>
      <c r="C62" s="647"/>
      <c r="D62" s="44"/>
      <c r="E62" s="45">
        <v>703364</v>
      </c>
      <c r="F62" s="42">
        <v>589147</v>
      </c>
      <c r="G62" s="27">
        <f>ROUND(F62/$E$62*100,1)</f>
        <v>83.8</v>
      </c>
      <c r="H62" s="142">
        <f t="shared" si="3"/>
        <v>89.2</v>
      </c>
      <c r="I62" s="4"/>
    </row>
    <row r="63" spans="1:9" s="2" customFormat="1" ht="18" customHeight="1" x14ac:dyDescent="0.15">
      <c r="A63" s="43">
        <v>3</v>
      </c>
      <c r="B63" s="647" t="s">
        <v>66</v>
      </c>
      <c r="C63" s="647"/>
      <c r="D63" s="44"/>
      <c r="E63" s="45">
        <v>1</v>
      </c>
      <c r="F63" s="42">
        <v>0</v>
      </c>
      <c r="G63" s="27">
        <f>ROUND(F63/$E$63*100,1)</f>
        <v>0</v>
      </c>
      <c r="H63" s="142">
        <f t="shared" si="3"/>
        <v>0</v>
      </c>
      <c r="I63" s="4"/>
    </row>
    <row r="64" spans="1:9" s="2" customFormat="1" ht="18" customHeight="1" x14ac:dyDescent="0.15">
      <c r="A64" s="43">
        <v>4</v>
      </c>
      <c r="B64" s="647" t="s">
        <v>67</v>
      </c>
      <c r="C64" s="647"/>
      <c r="D64" s="44"/>
      <c r="E64" s="45">
        <v>27374</v>
      </c>
      <c r="F64" s="42">
        <v>15554</v>
      </c>
      <c r="G64" s="27">
        <f>ROUND(F64/$E$64*100,1)</f>
        <v>56.8</v>
      </c>
      <c r="H64" s="142">
        <f t="shared" si="3"/>
        <v>3.5</v>
      </c>
      <c r="I64" s="4"/>
    </row>
    <row r="65" spans="1:9" s="2" customFormat="1" ht="18" customHeight="1" x14ac:dyDescent="0.15">
      <c r="A65" s="43">
        <v>5</v>
      </c>
      <c r="B65" s="647" t="s">
        <v>62</v>
      </c>
      <c r="C65" s="647"/>
      <c r="D65" s="44"/>
      <c r="E65" s="45">
        <v>3</v>
      </c>
      <c r="F65" s="42">
        <v>2</v>
      </c>
      <c r="G65" s="27">
        <f>ROUND(F65/$E$65*100,1)</f>
        <v>66.7</v>
      </c>
      <c r="H65" s="142">
        <f t="shared" si="3"/>
        <v>0</v>
      </c>
      <c r="I65" s="4"/>
    </row>
    <row r="66" spans="1:9" s="2" customFormat="1" ht="18" customHeight="1" x14ac:dyDescent="0.15">
      <c r="A66" s="43">
        <v>6</v>
      </c>
      <c r="B66" s="647" t="s">
        <v>63</v>
      </c>
      <c r="C66" s="647"/>
      <c r="D66" s="44"/>
      <c r="E66" s="45">
        <v>44471</v>
      </c>
      <c r="F66" s="42">
        <v>21687</v>
      </c>
      <c r="G66" s="27">
        <f>ROUND(F66/$E$66*100,1)</f>
        <v>48.8</v>
      </c>
      <c r="H66" s="142">
        <f>ROUND(E66/$E$68*100,1)</f>
        <v>5.6</v>
      </c>
      <c r="I66" s="4"/>
    </row>
    <row r="67" spans="1:9" s="2" customFormat="1" ht="18" customHeight="1" thickBot="1" x14ac:dyDescent="0.2">
      <c r="A67" s="55">
        <v>7</v>
      </c>
      <c r="B67" s="683" t="s">
        <v>8</v>
      </c>
      <c r="C67" s="683"/>
      <c r="D67" s="56"/>
      <c r="E67" s="57">
        <v>1000</v>
      </c>
      <c r="F67" s="58">
        <v>0</v>
      </c>
      <c r="G67" s="33">
        <f>ROUND(F67/$E$67*100,1)</f>
        <v>0</v>
      </c>
      <c r="H67" s="146">
        <f t="shared" si="3"/>
        <v>0.1</v>
      </c>
      <c r="I67" s="4"/>
    </row>
    <row r="68" spans="1:9" s="2" customFormat="1" ht="18" customHeight="1" thickTop="1" thickBot="1" x14ac:dyDescent="0.2">
      <c r="A68" s="684" t="s">
        <v>36</v>
      </c>
      <c r="B68" s="653"/>
      <c r="C68" s="653"/>
      <c r="D68" s="653"/>
      <c r="E68" s="50">
        <f>SUM(E61:E67)</f>
        <v>788966</v>
      </c>
      <c r="F68" s="51">
        <f>SUM(F61:F67)</f>
        <v>632528</v>
      </c>
      <c r="G68" s="144">
        <f>ROUND(F68/$E$68*100,1)</f>
        <v>80.2</v>
      </c>
      <c r="H68" s="145">
        <f>SUM(H61:H67)</f>
        <v>99.999999999999986</v>
      </c>
      <c r="I68" s="4"/>
    </row>
    <row r="70" spans="1:9" s="2" customFormat="1" ht="24" customHeight="1" x14ac:dyDescent="0.15">
      <c r="A70" s="682" t="s">
        <v>399</v>
      </c>
      <c r="B70" s="682"/>
      <c r="C70" s="682"/>
      <c r="D70" s="682"/>
      <c r="E70" s="682"/>
      <c r="F70" s="682"/>
      <c r="G70" s="682"/>
      <c r="H70" s="682"/>
      <c r="I70" s="1"/>
    </row>
    <row r="71" spans="1:9" s="2" customFormat="1" ht="20.100000000000001" customHeight="1" thickBot="1" x14ac:dyDescent="0.2">
      <c r="A71" s="20" t="s">
        <v>1</v>
      </c>
      <c r="B71" s="20"/>
      <c r="C71" s="20"/>
      <c r="D71" s="20"/>
      <c r="E71" s="21"/>
      <c r="F71" s="21"/>
      <c r="G71" s="21"/>
      <c r="H71" s="22" t="s">
        <v>41</v>
      </c>
    </row>
    <row r="72" spans="1:9" s="2" customFormat="1" ht="18" customHeight="1" x14ac:dyDescent="0.15">
      <c r="A72" s="675" t="s">
        <v>2</v>
      </c>
      <c r="B72" s="676"/>
      <c r="C72" s="676"/>
      <c r="D72" s="676"/>
      <c r="E72" s="670" t="s">
        <v>372</v>
      </c>
      <c r="F72" s="679" t="s">
        <v>38</v>
      </c>
      <c r="G72" s="667" t="s">
        <v>40</v>
      </c>
      <c r="H72" s="680" t="s">
        <v>39</v>
      </c>
      <c r="I72" s="14"/>
    </row>
    <row r="73" spans="1:9" s="2" customFormat="1" ht="18" customHeight="1" x14ac:dyDescent="0.15">
      <c r="A73" s="677"/>
      <c r="B73" s="678"/>
      <c r="C73" s="678"/>
      <c r="D73" s="678"/>
      <c r="E73" s="656"/>
      <c r="F73" s="673"/>
      <c r="G73" s="668"/>
      <c r="H73" s="681"/>
      <c r="I73" s="14"/>
    </row>
    <row r="74" spans="1:9" s="2" customFormat="1" ht="18" customHeight="1" x14ac:dyDescent="0.15">
      <c r="A74" s="23">
        <v>1</v>
      </c>
      <c r="B74" s="654" t="s">
        <v>68</v>
      </c>
      <c r="C74" s="654"/>
      <c r="D74" s="24"/>
      <c r="E74" s="25">
        <v>64747</v>
      </c>
      <c r="F74" s="26">
        <v>62290</v>
      </c>
      <c r="G74" s="27">
        <f>ROUND(F74/$E$74*100,1)</f>
        <v>96.2</v>
      </c>
      <c r="H74" s="125">
        <f>ROUND(E74/$E$79*100,1)</f>
        <v>66.099999999999994</v>
      </c>
      <c r="I74" s="15"/>
    </row>
    <row r="75" spans="1:9" s="2" customFormat="1" ht="18" customHeight="1" x14ac:dyDescent="0.15">
      <c r="A75" s="28">
        <v>2</v>
      </c>
      <c r="B75" s="647" t="s">
        <v>44</v>
      </c>
      <c r="C75" s="647"/>
      <c r="D75" s="30"/>
      <c r="E75" s="25">
        <v>1</v>
      </c>
      <c r="F75" s="26">
        <v>0</v>
      </c>
      <c r="G75" s="27">
        <f>ROUND(F75/$E$75*100,1)</f>
        <v>0</v>
      </c>
      <c r="H75" s="125">
        <f>ROUND(E75/$E$79*100,1)</f>
        <v>0</v>
      </c>
      <c r="I75" s="15"/>
    </row>
    <row r="76" spans="1:9" s="2" customFormat="1" ht="18" customHeight="1" x14ac:dyDescent="0.15">
      <c r="A76" s="31">
        <v>3</v>
      </c>
      <c r="B76" s="647" t="s">
        <v>51</v>
      </c>
      <c r="C76" s="647"/>
      <c r="D76" s="30"/>
      <c r="E76" s="25">
        <v>33129</v>
      </c>
      <c r="F76" s="26">
        <v>30942</v>
      </c>
      <c r="G76" s="27">
        <f>ROUND(F76/$E$76*100,1)</f>
        <v>93.4</v>
      </c>
      <c r="H76" s="125">
        <f>ROUND(E76/$E$79*100,1)</f>
        <v>33.799999999999997</v>
      </c>
      <c r="I76" s="15"/>
    </row>
    <row r="77" spans="1:9" s="2" customFormat="1" ht="18" customHeight="1" x14ac:dyDescent="0.15">
      <c r="A77" s="23">
        <v>4</v>
      </c>
      <c r="B77" s="647" t="s">
        <v>52</v>
      </c>
      <c r="C77" s="647"/>
      <c r="D77" s="30"/>
      <c r="E77" s="25">
        <v>1</v>
      </c>
      <c r="F77" s="26">
        <v>530</v>
      </c>
      <c r="G77" s="27">
        <f>ROUND(F77/$E$77*100,1)</f>
        <v>53000</v>
      </c>
      <c r="H77" s="125">
        <f>ROUND(E77/$E$79*100,1)</f>
        <v>0</v>
      </c>
      <c r="I77" s="15"/>
    </row>
    <row r="78" spans="1:9" s="2" customFormat="1" ht="18" customHeight="1" thickBot="1" x14ac:dyDescent="0.2">
      <c r="A78" s="28">
        <v>5</v>
      </c>
      <c r="B78" s="671" t="s">
        <v>53</v>
      </c>
      <c r="C78" s="671"/>
      <c r="D78" s="30"/>
      <c r="E78" s="25">
        <v>119</v>
      </c>
      <c r="F78" s="49">
        <v>51</v>
      </c>
      <c r="G78" s="54">
        <f>ROUND(F78/$E$78*100,1)</f>
        <v>42.9</v>
      </c>
      <c r="H78" s="60">
        <f>ROUND(E78/$E$79*100,1)</f>
        <v>0.1</v>
      </c>
      <c r="I78" s="15"/>
    </row>
    <row r="79" spans="1:9" s="2" customFormat="1" ht="18" customHeight="1" thickTop="1" thickBot="1" x14ac:dyDescent="0.2">
      <c r="A79" s="659" t="s">
        <v>36</v>
      </c>
      <c r="B79" s="660"/>
      <c r="C79" s="660"/>
      <c r="D79" s="661"/>
      <c r="E79" s="34">
        <f>SUM(E74:E78)</f>
        <v>97997</v>
      </c>
      <c r="F79" s="59">
        <f>SUM(F74:F78)</f>
        <v>93813</v>
      </c>
      <c r="G79" s="36">
        <f>ROUND(F79/$E$79*100,1)</f>
        <v>95.7</v>
      </c>
      <c r="H79" s="128">
        <f>SUM(H74:H78)</f>
        <v>99.999999999999986</v>
      </c>
      <c r="I79" s="16"/>
    </row>
    <row r="80" spans="1:9" s="2" customFormat="1" ht="7.5" customHeight="1" x14ac:dyDescent="0.15">
      <c r="A80" s="37"/>
      <c r="B80" s="37"/>
      <c r="C80" s="37"/>
      <c r="D80" s="37"/>
      <c r="E80" s="37"/>
      <c r="F80" s="37"/>
      <c r="G80" s="37"/>
      <c r="H80" s="37"/>
      <c r="I80" s="4"/>
    </row>
    <row r="81" spans="1:9" s="2" customFormat="1" ht="18" customHeight="1" thickBot="1" x14ac:dyDescent="0.2">
      <c r="A81" s="38" t="s">
        <v>3</v>
      </c>
      <c r="B81" s="38"/>
      <c r="C81" s="38"/>
      <c r="D81" s="38"/>
      <c r="E81" s="20"/>
      <c r="F81" s="20"/>
      <c r="G81" s="20"/>
      <c r="H81" s="141" t="s">
        <v>41</v>
      </c>
      <c r="I81" s="17"/>
    </row>
    <row r="82" spans="1:9" s="2" customFormat="1" ht="18" customHeight="1" x14ac:dyDescent="0.15">
      <c r="A82" s="663" t="s">
        <v>2</v>
      </c>
      <c r="B82" s="664"/>
      <c r="C82" s="664"/>
      <c r="D82" s="664"/>
      <c r="E82" s="655" t="s">
        <v>372</v>
      </c>
      <c r="F82" s="672" t="s">
        <v>104</v>
      </c>
      <c r="G82" s="669" t="s">
        <v>40</v>
      </c>
      <c r="H82" s="657" t="s">
        <v>39</v>
      </c>
      <c r="I82" s="18"/>
    </row>
    <row r="83" spans="1:9" s="2" customFormat="1" ht="18" customHeight="1" x14ac:dyDescent="0.15">
      <c r="A83" s="665"/>
      <c r="B83" s="666"/>
      <c r="C83" s="666"/>
      <c r="D83" s="666"/>
      <c r="E83" s="656"/>
      <c r="F83" s="673"/>
      <c r="G83" s="668"/>
      <c r="H83" s="658"/>
      <c r="I83" s="18"/>
    </row>
    <row r="84" spans="1:9" s="2" customFormat="1" ht="18" customHeight="1" x14ac:dyDescent="0.15">
      <c r="A84" s="39">
        <v>1</v>
      </c>
      <c r="B84" s="654" t="s">
        <v>54</v>
      </c>
      <c r="C84" s="654"/>
      <c r="D84" s="40"/>
      <c r="E84" s="41">
        <v>1722</v>
      </c>
      <c r="F84" s="42">
        <v>1331</v>
      </c>
      <c r="G84" s="27">
        <f>ROUND(F84/$E$84*100,1)</f>
        <v>77.3</v>
      </c>
      <c r="H84" s="142">
        <f>ROUND(E84/$E$88*100,1)</f>
        <v>1.8</v>
      </c>
      <c r="I84" s="4"/>
    </row>
    <row r="85" spans="1:9" s="2" customFormat="1" ht="18" customHeight="1" x14ac:dyDescent="0.15">
      <c r="A85" s="43">
        <v>2</v>
      </c>
      <c r="B85" s="685" t="s">
        <v>69</v>
      </c>
      <c r="C85" s="685"/>
      <c r="D85" s="44"/>
      <c r="E85" s="45">
        <v>96055</v>
      </c>
      <c r="F85" s="42">
        <v>92045</v>
      </c>
      <c r="G85" s="27">
        <f>ROUND(F85/$E$85*100,1)</f>
        <v>95.8</v>
      </c>
      <c r="H85" s="142">
        <f>ROUND(E85/$E$88*100,1)</f>
        <v>98</v>
      </c>
      <c r="I85" s="4"/>
    </row>
    <row r="86" spans="1:9" s="2" customFormat="1" ht="18" customHeight="1" x14ac:dyDescent="0.15">
      <c r="A86" s="43">
        <v>3</v>
      </c>
      <c r="B86" s="647" t="s">
        <v>63</v>
      </c>
      <c r="C86" s="647"/>
      <c r="D86" s="44"/>
      <c r="E86" s="45">
        <v>120</v>
      </c>
      <c r="F86" s="42">
        <v>79</v>
      </c>
      <c r="G86" s="27">
        <f>ROUND(F86/$E$86*100,1)</f>
        <v>65.8</v>
      </c>
      <c r="H86" s="142">
        <f>ROUND(E86/$E$88*100,1)</f>
        <v>0.1</v>
      </c>
      <c r="I86" s="4"/>
    </row>
    <row r="87" spans="1:9" s="2" customFormat="1" ht="18" customHeight="1" thickBot="1" x14ac:dyDescent="0.2">
      <c r="A87" s="55">
        <v>7</v>
      </c>
      <c r="B87" s="683" t="s">
        <v>8</v>
      </c>
      <c r="C87" s="683"/>
      <c r="D87" s="56"/>
      <c r="E87" s="57">
        <v>100</v>
      </c>
      <c r="F87" s="58">
        <v>0</v>
      </c>
      <c r="G87" s="33">
        <f>ROUND(F87/$E$87*100,1)</f>
        <v>0</v>
      </c>
      <c r="H87" s="146">
        <f>ROUND(E87/$E$88*100,1)</f>
        <v>0.1</v>
      </c>
      <c r="I87" s="4"/>
    </row>
    <row r="88" spans="1:9" s="2" customFormat="1" ht="18" customHeight="1" thickTop="1" thickBot="1" x14ac:dyDescent="0.2">
      <c r="A88" s="684" t="s">
        <v>36</v>
      </c>
      <c r="B88" s="653"/>
      <c r="C88" s="653"/>
      <c r="D88" s="653"/>
      <c r="E88" s="50">
        <f>SUM(E84:E87)</f>
        <v>97997</v>
      </c>
      <c r="F88" s="51">
        <f>SUM(F84:F87)</f>
        <v>93455</v>
      </c>
      <c r="G88" s="144">
        <f>ROUND(F88/$E$88*100,1)</f>
        <v>95.4</v>
      </c>
      <c r="H88" s="145">
        <f>SUM(H84:H87)</f>
        <v>99.999999999999986</v>
      </c>
      <c r="I88" s="4"/>
    </row>
    <row r="90" spans="1:9" s="2" customFormat="1" ht="24" customHeight="1" x14ac:dyDescent="0.15">
      <c r="A90" s="682" t="s">
        <v>400</v>
      </c>
      <c r="B90" s="682"/>
      <c r="C90" s="682"/>
      <c r="D90" s="682"/>
      <c r="E90" s="682"/>
      <c r="F90" s="682"/>
      <c r="G90" s="682"/>
      <c r="H90" s="682"/>
      <c r="I90" s="1"/>
    </row>
    <row r="91" spans="1:9" s="2" customFormat="1" ht="20.100000000000001" customHeight="1" thickBot="1" x14ac:dyDescent="0.2">
      <c r="A91" s="20" t="s">
        <v>1</v>
      </c>
      <c r="B91" s="20"/>
      <c r="C91" s="20"/>
      <c r="D91" s="20"/>
      <c r="E91" s="21"/>
      <c r="F91" s="21"/>
      <c r="G91" s="21"/>
      <c r="H91" s="22" t="s">
        <v>41</v>
      </c>
    </row>
    <row r="92" spans="1:9" s="2" customFormat="1" ht="18" customHeight="1" x14ac:dyDescent="0.15">
      <c r="A92" s="675" t="s">
        <v>2</v>
      </c>
      <c r="B92" s="676"/>
      <c r="C92" s="676"/>
      <c r="D92" s="676"/>
      <c r="E92" s="670" t="s">
        <v>372</v>
      </c>
      <c r="F92" s="679" t="s">
        <v>38</v>
      </c>
      <c r="G92" s="667" t="s">
        <v>40</v>
      </c>
      <c r="H92" s="680" t="s">
        <v>39</v>
      </c>
      <c r="I92" s="14"/>
    </row>
    <row r="93" spans="1:9" s="2" customFormat="1" ht="18" customHeight="1" x14ac:dyDescent="0.15">
      <c r="A93" s="677"/>
      <c r="B93" s="678"/>
      <c r="C93" s="678"/>
      <c r="D93" s="678"/>
      <c r="E93" s="656"/>
      <c r="F93" s="673"/>
      <c r="G93" s="668"/>
      <c r="H93" s="681"/>
      <c r="I93" s="14"/>
    </row>
    <row r="94" spans="1:9" s="2" customFormat="1" ht="18" customHeight="1" x14ac:dyDescent="0.15">
      <c r="A94" s="23">
        <v>1</v>
      </c>
      <c r="B94" s="654" t="s">
        <v>70</v>
      </c>
      <c r="C94" s="654"/>
      <c r="D94" s="24"/>
      <c r="E94" s="25">
        <v>10818</v>
      </c>
      <c r="F94" s="26">
        <v>10823</v>
      </c>
      <c r="G94" s="27">
        <f>ROUND(F94/$E$94*100,1)</f>
        <v>100</v>
      </c>
      <c r="H94" s="125">
        <f t="shared" ref="H94:H99" si="4">ROUND(E94/$E$100*100,1)</f>
        <v>5.3</v>
      </c>
      <c r="I94" s="15"/>
    </row>
    <row r="95" spans="1:9" s="2" customFormat="1" ht="18" customHeight="1" x14ac:dyDescent="0.15">
      <c r="A95" s="28">
        <v>2</v>
      </c>
      <c r="B95" s="647" t="s">
        <v>44</v>
      </c>
      <c r="C95" s="647"/>
      <c r="D95" s="30"/>
      <c r="E95" s="25">
        <v>110395</v>
      </c>
      <c r="F95" s="26">
        <v>94130</v>
      </c>
      <c r="G95" s="27">
        <f>ROUND(F95/$E$95*100,1)</f>
        <v>85.3</v>
      </c>
      <c r="H95" s="125">
        <f t="shared" si="4"/>
        <v>53.8</v>
      </c>
      <c r="I95" s="15"/>
    </row>
    <row r="96" spans="1:9" s="2" customFormat="1" ht="18" customHeight="1" x14ac:dyDescent="0.15">
      <c r="A96" s="31">
        <v>3</v>
      </c>
      <c r="B96" s="647" t="s">
        <v>51</v>
      </c>
      <c r="C96" s="647"/>
      <c r="D96" s="30"/>
      <c r="E96" s="25">
        <v>65929</v>
      </c>
      <c r="F96" s="26">
        <v>65929</v>
      </c>
      <c r="G96" s="27">
        <f>ROUND(F96/$E$96*100,1)</f>
        <v>100</v>
      </c>
      <c r="H96" s="125">
        <f>ROUND(E96/$E$100*100,1)</f>
        <v>32.1</v>
      </c>
      <c r="I96" s="15"/>
    </row>
    <row r="97" spans="1:9" s="2" customFormat="1" ht="18" customHeight="1" x14ac:dyDescent="0.15">
      <c r="A97" s="23">
        <v>4</v>
      </c>
      <c r="B97" s="647" t="s">
        <v>52</v>
      </c>
      <c r="C97" s="647"/>
      <c r="D97" s="30"/>
      <c r="E97" s="25">
        <v>4401</v>
      </c>
      <c r="F97" s="26">
        <v>4402</v>
      </c>
      <c r="G97" s="27">
        <f>ROUND(F97/$E$97*100,1)</f>
        <v>100</v>
      </c>
      <c r="H97" s="125">
        <f>ROUND(E97/$E$100*100,1)+0.1</f>
        <v>2.2000000000000002</v>
      </c>
      <c r="I97" s="15"/>
    </row>
    <row r="98" spans="1:9" s="2" customFormat="1" ht="18" customHeight="1" x14ac:dyDescent="0.15">
      <c r="A98" s="28">
        <v>5</v>
      </c>
      <c r="B98" s="671" t="s">
        <v>53</v>
      </c>
      <c r="C98" s="671"/>
      <c r="D98" s="30"/>
      <c r="E98" s="25">
        <v>2</v>
      </c>
      <c r="F98" s="26">
        <v>32</v>
      </c>
      <c r="G98" s="27">
        <f>ROUND(F98/$E$98*100,1)</f>
        <v>1600</v>
      </c>
      <c r="H98" s="125">
        <f t="shared" si="4"/>
        <v>0</v>
      </c>
      <c r="I98" s="15"/>
    </row>
    <row r="99" spans="1:9" s="2" customFormat="1" ht="18" customHeight="1" thickBot="1" x14ac:dyDescent="0.2">
      <c r="A99" s="31">
        <v>6</v>
      </c>
      <c r="B99" s="647" t="s">
        <v>71</v>
      </c>
      <c r="C99" s="647"/>
      <c r="D99" s="30"/>
      <c r="E99" s="25">
        <v>13600</v>
      </c>
      <c r="F99" s="26">
        <v>0</v>
      </c>
      <c r="G99" s="27">
        <f>ROUND(F99/$E$99*100,1)</f>
        <v>0</v>
      </c>
      <c r="H99" s="125">
        <f t="shared" si="4"/>
        <v>6.6</v>
      </c>
      <c r="I99" s="15"/>
    </row>
    <row r="100" spans="1:9" s="2" customFormat="1" ht="18" customHeight="1" thickTop="1" thickBot="1" x14ac:dyDescent="0.2">
      <c r="A100" s="659" t="s">
        <v>36</v>
      </c>
      <c r="B100" s="660"/>
      <c r="C100" s="660"/>
      <c r="D100" s="661"/>
      <c r="E100" s="34">
        <f>SUM(E94:E99)</f>
        <v>205145</v>
      </c>
      <c r="F100" s="35">
        <f>SUM(F94:F99)</f>
        <v>175316</v>
      </c>
      <c r="G100" s="66">
        <f>ROUND(F100/$E$100*100,1)</f>
        <v>85.5</v>
      </c>
      <c r="H100" s="133">
        <f>SUM(H94:H99)</f>
        <v>99.999999999999986</v>
      </c>
      <c r="I100" s="16"/>
    </row>
    <row r="101" spans="1:9" s="2" customFormat="1" ht="7.5" customHeight="1" x14ac:dyDescent="0.15">
      <c r="A101" s="37"/>
      <c r="B101" s="37"/>
      <c r="C101" s="37"/>
      <c r="D101" s="37"/>
      <c r="E101" s="37"/>
      <c r="F101" s="37"/>
      <c r="G101" s="37"/>
      <c r="H101" s="37"/>
      <c r="I101" s="4"/>
    </row>
    <row r="102" spans="1:9" s="2" customFormat="1" ht="18" customHeight="1" thickBot="1" x14ac:dyDescent="0.2">
      <c r="A102" s="38" t="s">
        <v>3</v>
      </c>
      <c r="B102" s="38"/>
      <c r="C102" s="38"/>
      <c r="D102" s="38"/>
      <c r="E102" s="20"/>
      <c r="F102" s="20"/>
      <c r="G102" s="20"/>
      <c r="H102" s="141" t="s">
        <v>41</v>
      </c>
      <c r="I102" s="17"/>
    </row>
    <row r="103" spans="1:9" s="2" customFormat="1" ht="18" customHeight="1" x14ac:dyDescent="0.15">
      <c r="A103" s="663" t="s">
        <v>2</v>
      </c>
      <c r="B103" s="664"/>
      <c r="C103" s="664"/>
      <c r="D103" s="664"/>
      <c r="E103" s="655" t="s">
        <v>372</v>
      </c>
      <c r="F103" s="672" t="s">
        <v>104</v>
      </c>
      <c r="G103" s="669" t="s">
        <v>40</v>
      </c>
      <c r="H103" s="657" t="s">
        <v>39</v>
      </c>
      <c r="I103" s="18"/>
    </row>
    <row r="104" spans="1:9" s="2" customFormat="1" ht="18" customHeight="1" x14ac:dyDescent="0.15">
      <c r="A104" s="665"/>
      <c r="B104" s="666"/>
      <c r="C104" s="666"/>
      <c r="D104" s="666"/>
      <c r="E104" s="656"/>
      <c r="F104" s="673"/>
      <c r="G104" s="668"/>
      <c r="H104" s="658"/>
      <c r="I104" s="18"/>
    </row>
    <row r="105" spans="1:9" s="2" customFormat="1" ht="18" customHeight="1" x14ac:dyDescent="0.15">
      <c r="A105" s="39">
        <v>1</v>
      </c>
      <c r="B105" s="654" t="s">
        <v>72</v>
      </c>
      <c r="C105" s="654"/>
      <c r="D105" s="40"/>
      <c r="E105" s="41">
        <v>128054</v>
      </c>
      <c r="F105" s="42">
        <v>107440</v>
      </c>
      <c r="G105" s="27">
        <f>ROUND(F105/$E$105*100,1)</f>
        <v>83.9</v>
      </c>
      <c r="H105" s="142">
        <f>ROUND(E105/$E$107*100,1)</f>
        <v>62.4</v>
      </c>
      <c r="I105" s="4"/>
    </row>
    <row r="106" spans="1:9" s="2" customFormat="1" ht="18" customHeight="1" thickBot="1" x14ac:dyDescent="0.2">
      <c r="A106" s="46">
        <v>2</v>
      </c>
      <c r="B106" s="662" t="s">
        <v>7</v>
      </c>
      <c r="C106" s="662"/>
      <c r="D106" s="44"/>
      <c r="E106" s="25">
        <v>77091</v>
      </c>
      <c r="F106" s="26">
        <v>77090</v>
      </c>
      <c r="G106" s="27">
        <f>ROUND(F106/$E$106*100,1)</f>
        <v>100</v>
      </c>
      <c r="H106" s="142">
        <f>ROUND(E106/$E$107*100,1)</f>
        <v>37.6</v>
      </c>
      <c r="I106" s="4"/>
    </row>
    <row r="107" spans="1:9" s="2" customFormat="1" ht="18" customHeight="1" thickTop="1" thickBot="1" x14ac:dyDescent="0.2">
      <c r="A107" s="686" t="s">
        <v>36</v>
      </c>
      <c r="B107" s="687"/>
      <c r="C107" s="687"/>
      <c r="D107" s="687"/>
      <c r="E107" s="67">
        <f>SUM(E105:E106)</f>
        <v>205145</v>
      </c>
      <c r="F107" s="68">
        <f>SUM(F105:F106)</f>
        <v>184530</v>
      </c>
      <c r="G107" s="147">
        <f>ROUND(F107/$E$107*100,1)</f>
        <v>90</v>
      </c>
      <c r="H107" s="148">
        <f>SUM(H105:H106)</f>
        <v>100</v>
      </c>
      <c r="I107" s="4"/>
    </row>
    <row r="109" spans="1:9" s="2" customFormat="1" ht="24" customHeight="1" x14ac:dyDescent="0.15">
      <c r="A109" s="682" t="s">
        <v>401</v>
      </c>
      <c r="B109" s="682"/>
      <c r="C109" s="682"/>
      <c r="D109" s="682"/>
      <c r="E109" s="682"/>
      <c r="F109" s="682"/>
      <c r="G109" s="682"/>
      <c r="H109" s="682"/>
      <c r="I109" s="1"/>
    </row>
    <row r="110" spans="1:9" s="2" customFormat="1" ht="20.100000000000001" customHeight="1" thickBot="1" x14ac:dyDescent="0.2">
      <c r="A110" s="20" t="s">
        <v>1</v>
      </c>
      <c r="B110" s="20"/>
      <c r="C110" s="20"/>
      <c r="D110" s="20"/>
      <c r="E110" s="21"/>
      <c r="F110" s="21"/>
      <c r="G110" s="21"/>
      <c r="H110" s="22" t="s">
        <v>41</v>
      </c>
    </row>
    <row r="111" spans="1:9" s="2" customFormat="1" ht="18" customHeight="1" x14ac:dyDescent="0.15">
      <c r="A111" s="675" t="s">
        <v>2</v>
      </c>
      <c r="B111" s="676"/>
      <c r="C111" s="676"/>
      <c r="D111" s="676"/>
      <c r="E111" s="670" t="s">
        <v>372</v>
      </c>
      <c r="F111" s="679" t="s">
        <v>38</v>
      </c>
      <c r="G111" s="667" t="s">
        <v>40</v>
      </c>
      <c r="H111" s="680" t="s">
        <v>39</v>
      </c>
      <c r="I111" s="14"/>
    </row>
    <row r="112" spans="1:9" s="2" customFormat="1" ht="18" customHeight="1" x14ac:dyDescent="0.15">
      <c r="A112" s="677"/>
      <c r="B112" s="678"/>
      <c r="C112" s="678"/>
      <c r="D112" s="678"/>
      <c r="E112" s="656"/>
      <c r="F112" s="673"/>
      <c r="G112" s="668"/>
      <c r="H112" s="681"/>
      <c r="I112" s="14"/>
    </row>
    <row r="113" spans="1:9" s="2" customFormat="1" ht="18" customHeight="1" x14ac:dyDescent="0.15">
      <c r="A113" s="23">
        <v>1</v>
      </c>
      <c r="B113" s="654" t="s">
        <v>70</v>
      </c>
      <c r="C113" s="654"/>
      <c r="D113" s="24"/>
      <c r="E113" s="25">
        <v>1</v>
      </c>
      <c r="F113" s="26">
        <v>0</v>
      </c>
      <c r="G113" s="27">
        <f>ROUND(F113/$E$113*100,1)</f>
        <v>0</v>
      </c>
      <c r="H113" s="125">
        <f>ROUND(E113/$E$118*100,1)</f>
        <v>0</v>
      </c>
      <c r="I113" s="15"/>
    </row>
    <row r="114" spans="1:9" s="2" customFormat="1" ht="18" customHeight="1" x14ac:dyDescent="0.15">
      <c r="A114" s="28">
        <v>2</v>
      </c>
      <c r="B114" s="647" t="s">
        <v>44</v>
      </c>
      <c r="C114" s="647"/>
      <c r="D114" s="30"/>
      <c r="E114" s="25">
        <v>6518</v>
      </c>
      <c r="F114" s="26">
        <v>6082</v>
      </c>
      <c r="G114" s="27">
        <f>ROUND(F114/$E$114*100,1)</f>
        <v>93.3</v>
      </c>
      <c r="H114" s="125">
        <f>ROUND(E114/$E$118*100,1)</f>
        <v>46.4</v>
      </c>
      <c r="I114" s="15"/>
    </row>
    <row r="115" spans="1:9" s="2" customFormat="1" ht="18" customHeight="1" x14ac:dyDescent="0.15">
      <c r="A115" s="31">
        <v>3</v>
      </c>
      <c r="B115" s="647" t="s">
        <v>51</v>
      </c>
      <c r="C115" s="647"/>
      <c r="D115" s="30"/>
      <c r="E115" s="25">
        <v>6181</v>
      </c>
      <c r="F115" s="26">
        <v>6181</v>
      </c>
      <c r="G115" s="27">
        <f>ROUND(F115/$E$115*100,1)</f>
        <v>100</v>
      </c>
      <c r="H115" s="125">
        <f>ROUND(E115/$E$118*100,1)</f>
        <v>44</v>
      </c>
      <c r="I115" s="15"/>
    </row>
    <row r="116" spans="1:9" s="2" customFormat="1" ht="18" customHeight="1" x14ac:dyDescent="0.15">
      <c r="A116" s="23">
        <v>4</v>
      </c>
      <c r="B116" s="647" t="s">
        <v>52</v>
      </c>
      <c r="C116" s="647"/>
      <c r="D116" s="30"/>
      <c r="E116" s="25">
        <v>1349</v>
      </c>
      <c r="F116" s="26">
        <v>1350</v>
      </c>
      <c r="G116" s="27">
        <f>ROUND(F116/$E$116*100,1)</f>
        <v>100.1</v>
      </c>
      <c r="H116" s="125">
        <f>ROUND(E116/$E$118*100,1)</f>
        <v>9.6</v>
      </c>
      <c r="I116" s="15"/>
    </row>
    <row r="117" spans="1:9" s="2" customFormat="1" ht="18" customHeight="1" thickBot="1" x14ac:dyDescent="0.2">
      <c r="A117" s="28">
        <v>5</v>
      </c>
      <c r="B117" s="671" t="s">
        <v>53</v>
      </c>
      <c r="C117" s="671"/>
      <c r="D117" s="30"/>
      <c r="E117" s="25">
        <v>1</v>
      </c>
      <c r="F117" s="26">
        <v>0</v>
      </c>
      <c r="G117" s="27">
        <f>ROUND(F117/$E$117*100,1)</f>
        <v>0</v>
      </c>
      <c r="H117" s="125">
        <f>ROUND(E117/$E$118*100,1)</f>
        <v>0</v>
      </c>
      <c r="I117" s="15"/>
    </row>
    <row r="118" spans="1:9" s="2" customFormat="1" ht="18" customHeight="1" thickTop="1" thickBot="1" x14ac:dyDescent="0.2">
      <c r="A118" s="659" t="s">
        <v>36</v>
      </c>
      <c r="B118" s="660"/>
      <c r="C118" s="660"/>
      <c r="D118" s="661"/>
      <c r="E118" s="34">
        <f>SUM(E113:E117)</f>
        <v>14050</v>
      </c>
      <c r="F118" s="35">
        <f>SUM(F113:F117)</f>
        <v>13613</v>
      </c>
      <c r="G118" s="66">
        <f>ROUND(F118/$E$118*100,1)</f>
        <v>96.9</v>
      </c>
      <c r="H118" s="133">
        <f>SUM(H113:H117)</f>
        <v>100</v>
      </c>
      <c r="I118" s="16"/>
    </row>
    <row r="119" spans="1:9" s="2" customFormat="1" ht="7.5" customHeight="1" x14ac:dyDescent="0.15">
      <c r="A119" s="37"/>
      <c r="B119" s="37"/>
      <c r="C119" s="37"/>
      <c r="D119" s="37"/>
      <c r="E119" s="37"/>
      <c r="F119" s="37"/>
      <c r="G119" s="37"/>
      <c r="H119" s="37"/>
      <c r="I119" s="4"/>
    </row>
    <row r="120" spans="1:9" s="2" customFormat="1" ht="18" customHeight="1" thickBot="1" x14ac:dyDescent="0.2">
      <c r="A120" s="38" t="s">
        <v>3</v>
      </c>
      <c r="B120" s="38"/>
      <c r="C120" s="38"/>
      <c r="D120" s="38"/>
      <c r="E120" s="20"/>
      <c r="F120" s="20"/>
      <c r="G120" s="20"/>
      <c r="H120" s="141" t="s">
        <v>41</v>
      </c>
      <c r="I120" s="17"/>
    </row>
    <row r="121" spans="1:9" s="2" customFormat="1" ht="18" customHeight="1" x14ac:dyDescent="0.15">
      <c r="A121" s="663" t="s">
        <v>2</v>
      </c>
      <c r="B121" s="664"/>
      <c r="C121" s="664"/>
      <c r="D121" s="664"/>
      <c r="E121" s="655" t="s">
        <v>372</v>
      </c>
      <c r="F121" s="672" t="s">
        <v>104</v>
      </c>
      <c r="G121" s="669" t="s">
        <v>40</v>
      </c>
      <c r="H121" s="657" t="s">
        <v>39</v>
      </c>
      <c r="I121" s="18"/>
    </row>
    <row r="122" spans="1:9" s="2" customFormat="1" ht="18" customHeight="1" x14ac:dyDescent="0.15">
      <c r="A122" s="665"/>
      <c r="B122" s="666"/>
      <c r="C122" s="666"/>
      <c r="D122" s="666"/>
      <c r="E122" s="656"/>
      <c r="F122" s="673"/>
      <c r="G122" s="668"/>
      <c r="H122" s="658"/>
      <c r="I122" s="18"/>
    </row>
    <row r="123" spans="1:9" s="2" customFormat="1" ht="18" customHeight="1" x14ac:dyDescent="0.15">
      <c r="A123" s="39">
        <v>1</v>
      </c>
      <c r="B123" s="654" t="s">
        <v>73</v>
      </c>
      <c r="C123" s="654"/>
      <c r="D123" s="40"/>
      <c r="E123" s="41">
        <v>8565</v>
      </c>
      <c r="F123" s="42">
        <v>5712</v>
      </c>
      <c r="G123" s="27">
        <f>ROUND(F123/$E$123*100,1)</f>
        <v>66.7</v>
      </c>
      <c r="H123" s="142">
        <f>ROUND(E123/$E$125*100,1)</f>
        <v>61</v>
      </c>
      <c r="I123" s="4"/>
    </row>
    <row r="124" spans="1:9" s="2" customFormat="1" ht="18" customHeight="1" thickBot="1" x14ac:dyDescent="0.2">
      <c r="A124" s="46">
        <v>2</v>
      </c>
      <c r="B124" s="662" t="s">
        <v>7</v>
      </c>
      <c r="C124" s="662"/>
      <c r="D124" s="44"/>
      <c r="E124" s="25">
        <v>5485</v>
      </c>
      <c r="F124" s="26">
        <v>5483</v>
      </c>
      <c r="G124" s="27">
        <f>ROUND(F124/$E$124*100,1)</f>
        <v>100</v>
      </c>
      <c r="H124" s="142">
        <f>ROUND(E124/$E$125*100,1)</f>
        <v>39</v>
      </c>
      <c r="I124" s="4"/>
    </row>
    <row r="125" spans="1:9" s="2" customFormat="1" ht="18" customHeight="1" thickTop="1" thickBot="1" x14ac:dyDescent="0.2">
      <c r="A125" s="686" t="s">
        <v>36</v>
      </c>
      <c r="B125" s="687"/>
      <c r="C125" s="687"/>
      <c r="D125" s="687"/>
      <c r="E125" s="67">
        <f>SUM(E123:E124)</f>
        <v>14050</v>
      </c>
      <c r="F125" s="68">
        <f>SUM(F123:F124)</f>
        <v>11195</v>
      </c>
      <c r="G125" s="147">
        <f>ROUND(F125/$E$125*100,1)</f>
        <v>79.7</v>
      </c>
      <c r="H125" s="148">
        <f>SUM(H123:H124)</f>
        <v>100</v>
      </c>
      <c r="I125" s="4"/>
    </row>
  </sheetData>
  <mergeCells count="127">
    <mergeCell ref="B123:C123"/>
    <mergeCell ref="B124:C124"/>
    <mergeCell ref="A125:D125"/>
    <mergeCell ref="A118:D118"/>
    <mergeCell ref="A121:D122"/>
    <mergeCell ref="E121:E122"/>
    <mergeCell ref="F121:F122"/>
    <mergeCell ref="G121:G122"/>
    <mergeCell ref="H121:H122"/>
    <mergeCell ref="B115:C115"/>
    <mergeCell ref="B116:C116"/>
    <mergeCell ref="B117:C117"/>
    <mergeCell ref="A109:H109"/>
    <mergeCell ref="A111:D112"/>
    <mergeCell ref="E111:E112"/>
    <mergeCell ref="F111:F112"/>
    <mergeCell ref="G111:G112"/>
    <mergeCell ref="H111:H112"/>
    <mergeCell ref="A107:D107"/>
    <mergeCell ref="B99:C99"/>
    <mergeCell ref="A103:D104"/>
    <mergeCell ref="B98:C98"/>
    <mergeCell ref="B106:C106"/>
    <mergeCell ref="A100:D100"/>
    <mergeCell ref="B105:C105"/>
    <mergeCell ref="B113:C113"/>
    <mergeCell ref="B114:C114"/>
    <mergeCell ref="B76:C76"/>
    <mergeCell ref="B77:C77"/>
    <mergeCell ref="B78:C78"/>
    <mergeCell ref="B97:C97"/>
    <mergeCell ref="A79:D79"/>
    <mergeCell ref="A82:D83"/>
    <mergeCell ref="B87:C87"/>
    <mergeCell ref="A88:D88"/>
    <mergeCell ref="A90:H90"/>
    <mergeCell ref="E82:E83"/>
    <mergeCell ref="F82:F83"/>
    <mergeCell ref="B95:C95"/>
    <mergeCell ref="B96:C96"/>
    <mergeCell ref="G82:G83"/>
    <mergeCell ref="H82:H83"/>
    <mergeCell ref="B84:C84"/>
    <mergeCell ref="B85:C85"/>
    <mergeCell ref="B86:C86"/>
    <mergeCell ref="B94:C94"/>
    <mergeCell ref="A92:D93"/>
    <mergeCell ref="E92:E93"/>
    <mergeCell ref="F92:F93"/>
    <mergeCell ref="G92:G93"/>
    <mergeCell ref="H92:H93"/>
    <mergeCell ref="A68:D68"/>
    <mergeCell ref="A70:H70"/>
    <mergeCell ref="H59:H60"/>
    <mergeCell ref="A72:D73"/>
    <mergeCell ref="E72:E73"/>
    <mergeCell ref="F72:F73"/>
    <mergeCell ref="G72:G73"/>
    <mergeCell ref="H72:H73"/>
    <mergeCell ref="B75:C75"/>
    <mergeCell ref="B61:C61"/>
    <mergeCell ref="B62:C62"/>
    <mergeCell ref="B63:C63"/>
    <mergeCell ref="B64:C64"/>
    <mergeCell ref="B66:C66"/>
    <mergeCell ref="H19:H20"/>
    <mergeCell ref="F46:F47"/>
    <mergeCell ref="E103:E104"/>
    <mergeCell ref="G46:G47"/>
    <mergeCell ref="H46:H47"/>
    <mergeCell ref="B48:C48"/>
    <mergeCell ref="B49:C49"/>
    <mergeCell ref="B50:C50"/>
    <mergeCell ref="B51:C51"/>
    <mergeCell ref="A56:D56"/>
    <mergeCell ref="A59:D60"/>
    <mergeCell ref="F103:F104"/>
    <mergeCell ref="G103:G104"/>
    <mergeCell ref="H103:H104"/>
    <mergeCell ref="G59:G60"/>
    <mergeCell ref="E59:E60"/>
    <mergeCell ref="F59:F60"/>
    <mergeCell ref="B52:C52"/>
    <mergeCell ref="B53:C53"/>
    <mergeCell ref="B54:C54"/>
    <mergeCell ref="B55:C55"/>
    <mergeCell ref="B65:C65"/>
    <mergeCell ref="B74:C74"/>
    <mergeCell ref="B67:C67"/>
    <mergeCell ref="A44:H44"/>
    <mergeCell ref="A46:D47"/>
    <mergeCell ref="E46:E47"/>
    <mergeCell ref="B21:C21"/>
    <mergeCell ref="B22:C22"/>
    <mergeCell ref="B23:C23"/>
    <mergeCell ref="B24:C24"/>
    <mergeCell ref="B26:C26"/>
    <mergeCell ref="B13:C13"/>
    <mergeCell ref="B14:C14"/>
    <mergeCell ref="B15:C15"/>
    <mergeCell ref="F19:F20"/>
    <mergeCell ref="A16:D16"/>
    <mergeCell ref="A19:D20"/>
    <mergeCell ref="B25:C25"/>
    <mergeCell ref="E19:E20"/>
    <mergeCell ref="B27:C27"/>
    <mergeCell ref="B28:C28"/>
    <mergeCell ref="B29:C29"/>
    <mergeCell ref="B30:C30"/>
    <mergeCell ref="B32:C32"/>
    <mergeCell ref="A33:D33"/>
    <mergeCell ref="B31:C31"/>
    <mergeCell ref="G19:G20"/>
    <mergeCell ref="A1:H1"/>
    <mergeCell ref="A3:D4"/>
    <mergeCell ref="E3:E4"/>
    <mergeCell ref="F3:F4"/>
    <mergeCell ref="G3:G4"/>
    <mergeCell ref="B9:C9"/>
    <mergeCell ref="B10:C10"/>
    <mergeCell ref="B11:C11"/>
    <mergeCell ref="B12:C12"/>
    <mergeCell ref="H3:H4"/>
    <mergeCell ref="B5:C5"/>
    <mergeCell ref="B6:C6"/>
    <mergeCell ref="B7:C7"/>
    <mergeCell ref="B8:C8"/>
  </mergeCells>
  <phoneticPr fontId="5"/>
  <pageMargins left="0.70866141732283472" right="0.70866141732283472" top="0.74803149606299213" bottom="0.74803149606299213" header="0.31496062992125984" footer="0.31496062992125984"/>
  <pageSetup paperSize="9" orientation="portrait" r:id="rId1"/>
  <rowBreaks count="1" manualBreakCount="1">
    <brk id="43"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55"/>
  <sheetViews>
    <sheetView view="pageBreakPreview" zoomScale="80" zoomScaleNormal="100" zoomScaleSheetLayoutView="80" workbookViewId="0">
      <selection sqref="A1:H1"/>
    </sheetView>
  </sheetViews>
  <sheetFormatPr defaultRowHeight="13.5" x14ac:dyDescent="0.15"/>
  <cols>
    <col min="1" max="1" width="4.625" customWidth="1"/>
    <col min="2" max="3" width="11.625" customWidth="1"/>
    <col min="4" max="4" width="1.75" customWidth="1"/>
    <col min="5" max="6" width="16.625" customWidth="1"/>
    <col min="7" max="8" width="12.625" customWidth="1"/>
  </cols>
  <sheetData>
    <row r="1" spans="1:8" ht="17.25" x14ac:dyDescent="0.15">
      <c r="A1" s="682" t="s">
        <v>402</v>
      </c>
      <c r="B1" s="682"/>
      <c r="C1" s="682"/>
      <c r="D1" s="682"/>
      <c r="E1" s="682"/>
      <c r="F1" s="682"/>
      <c r="G1" s="682"/>
      <c r="H1" s="682"/>
    </row>
    <row r="2" spans="1:8" ht="17.25" x14ac:dyDescent="0.15">
      <c r="A2" s="53" t="s">
        <v>90</v>
      </c>
      <c r="B2" s="53"/>
      <c r="C2" s="53"/>
      <c r="D2" s="53"/>
      <c r="E2" s="53"/>
      <c r="F2" s="53"/>
      <c r="G2" s="53"/>
      <c r="H2" s="53"/>
    </row>
    <row r="3" spans="1:8" ht="15" thickBot="1" x14ac:dyDescent="0.2">
      <c r="A3" s="20" t="s">
        <v>78</v>
      </c>
      <c r="B3" s="20"/>
      <c r="C3" s="20"/>
      <c r="D3" s="20"/>
      <c r="E3" s="21"/>
      <c r="F3" s="173"/>
      <c r="G3" s="21"/>
      <c r="H3" s="22" t="s">
        <v>41</v>
      </c>
    </row>
    <row r="4" spans="1:8" ht="18" customHeight="1" x14ac:dyDescent="0.15">
      <c r="A4" s="675" t="s">
        <v>74</v>
      </c>
      <c r="B4" s="676"/>
      <c r="C4" s="676"/>
      <c r="D4" s="676"/>
      <c r="E4" s="670" t="s">
        <v>37</v>
      </c>
      <c r="F4" s="679" t="s">
        <v>38</v>
      </c>
      <c r="G4" s="667" t="s">
        <v>40</v>
      </c>
      <c r="H4" s="680" t="s">
        <v>81</v>
      </c>
    </row>
    <row r="5" spans="1:8" ht="18" customHeight="1" x14ac:dyDescent="0.15">
      <c r="A5" s="701"/>
      <c r="B5" s="678"/>
      <c r="C5" s="678"/>
      <c r="D5" s="678"/>
      <c r="E5" s="656"/>
      <c r="F5" s="673"/>
      <c r="G5" s="668"/>
      <c r="H5" s="681"/>
    </row>
    <row r="6" spans="1:8" ht="18" customHeight="1" x14ac:dyDescent="0.15">
      <c r="A6" s="692" t="s">
        <v>80</v>
      </c>
      <c r="B6" s="654" t="s">
        <v>75</v>
      </c>
      <c r="C6" s="654"/>
      <c r="D6" s="24"/>
      <c r="E6" s="25">
        <v>213525</v>
      </c>
      <c r="F6" s="26">
        <v>216529</v>
      </c>
      <c r="G6" s="27">
        <f>ROUND(F6/$E$6*100,1)</f>
        <v>101.4</v>
      </c>
      <c r="H6" s="125"/>
    </row>
    <row r="7" spans="1:8" ht="18" customHeight="1" x14ac:dyDescent="0.15">
      <c r="A7" s="693"/>
      <c r="B7" s="647" t="s">
        <v>76</v>
      </c>
      <c r="C7" s="647"/>
      <c r="D7" s="30"/>
      <c r="E7" s="25">
        <v>79300</v>
      </c>
      <c r="F7" s="26">
        <v>79095</v>
      </c>
      <c r="G7" s="27">
        <f>ROUND(F7/$E$7*100,1)</f>
        <v>99.7</v>
      </c>
      <c r="H7" s="125"/>
    </row>
    <row r="8" spans="1:8" ht="18" customHeight="1" x14ac:dyDescent="0.15">
      <c r="A8" s="693"/>
      <c r="B8" s="647" t="s">
        <v>77</v>
      </c>
      <c r="C8" s="647"/>
      <c r="D8" s="30"/>
      <c r="E8" s="25">
        <v>58971</v>
      </c>
      <c r="F8" s="26">
        <v>60521</v>
      </c>
      <c r="G8" s="27">
        <f>ROUND(F8/$E$8*100,1)</f>
        <v>102.6</v>
      </c>
      <c r="H8" s="125"/>
    </row>
    <row r="9" spans="1:8" ht="18" customHeight="1" x14ac:dyDescent="0.15">
      <c r="A9" s="693"/>
      <c r="B9" s="647"/>
      <c r="C9" s="647"/>
      <c r="D9" s="30"/>
      <c r="E9" s="25"/>
      <c r="F9" s="26"/>
      <c r="G9" s="27"/>
      <c r="H9" s="125"/>
    </row>
    <row r="10" spans="1:8" ht="18" customHeight="1" thickBot="1" x14ac:dyDescent="0.2">
      <c r="A10" s="694"/>
      <c r="B10" s="705" t="s">
        <v>79</v>
      </c>
      <c r="C10" s="705"/>
      <c r="D10" s="75"/>
      <c r="E10" s="76">
        <f>SUM(E6:E9)</f>
        <v>351796</v>
      </c>
      <c r="F10" s="77">
        <f>SUM(F6:F9)</f>
        <v>356145</v>
      </c>
      <c r="G10" s="78">
        <f>ROUND(F10/$E$10*100,1)</f>
        <v>101.2</v>
      </c>
      <c r="H10" s="126"/>
    </row>
    <row r="11" spans="1:8" ht="18" customHeight="1" x14ac:dyDescent="0.15">
      <c r="A11" s="698" t="s">
        <v>87</v>
      </c>
      <c r="B11" s="691" t="s">
        <v>82</v>
      </c>
      <c r="C11" s="691"/>
      <c r="D11" s="80"/>
      <c r="E11" s="81">
        <v>10</v>
      </c>
      <c r="F11" s="82">
        <v>1</v>
      </c>
      <c r="G11" s="83">
        <f>ROUND(F11/$E$11*100,1)</f>
        <v>10</v>
      </c>
      <c r="H11" s="127"/>
    </row>
    <row r="12" spans="1:8" ht="18" customHeight="1" x14ac:dyDescent="0.15">
      <c r="A12" s="693"/>
      <c r="B12" s="647" t="s">
        <v>83</v>
      </c>
      <c r="C12" s="647"/>
      <c r="D12" s="30"/>
      <c r="E12" s="25">
        <v>1008</v>
      </c>
      <c r="F12" s="26">
        <v>976</v>
      </c>
      <c r="G12" s="27">
        <f>ROUND(F12/$E$12*100,1)</f>
        <v>96.8</v>
      </c>
      <c r="H12" s="125"/>
    </row>
    <row r="13" spans="1:8" ht="18" customHeight="1" x14ac:dyDescent="0.15">
      <c r="A13" s="693"/>
      <c r="B13" s="647" t="s">
        <v>84</v>
      </c>
      <c r="C13" s="647"/>
      <c r="D13" s="30"/>
      <c r="E13" s="25">
        <v>31</v>
      </c>
      <c r="F13" s="26">
        <v>31</v>
      </c>
      <c r="G13" s="27">
        <f>ROUND(F13/$E$13*100,1)</f>
        <v>100</v>
      </c>
      <c r="H13" s="125"/>
    </row>
    <row r="14" spans="1:8" ht="18" customHeight="1" x14ac:dyDescent="0.15">
      <c r="A14" s="693"/>
      <c r="B14" s="647" t="s">
        <v>85</v>
      </c>
      <c r="C14" s="647"/>
      <c r="D14" s="30"/>
      <c r="E14" s="25">
        <v>228475</v>
      </c>
      <c r="F14" s="26">
        <v>228475</v>
      </c>
      <c r="G14" s="27">
        <f>ROUND(F14/$E$14*100,1)</f>
        <v>100</v>
      </c>
      <c r="H14" s="125"/>
    </row>
    <row r="15" spans="1:8" ht="18" customHeight="1" x14ac:dyDescent="0.15">
      <c r="A15" s="693"/>
      <c r="B15" s="647" t="s">
        <v>86</v>
      </c>
      <c r="C15" s="647"/>
      <c r="D15" s="30"/>
      <c r="E15" s="25">
        <v>2672</v>
      </c>
      <c r="F15" s="26">
        <v>3121</v>
      </c>
      <c r="G15" s="27">
        <f>ROUND(F15/$E$15*100,1)</f>
        <v>116.8</v>
      </c>
      <c r="H15" s="125"/>
    </row>
    <row r="16" spans="1:8" ht="18" customHeight="1" x14ac:dyDescent="0.15">
      <c r="A16" s="693"/>
      <c r="B16" s="647" t="s">
        <v>305</v>
      </c>
      <c r="C16" s="647"/>
      <c r="D16" s="30"/>
      <c r="E16" s="25">
        <v>8905</v>
      </c>
      <c r="F16" s="26">
        <v>8905</v>
      </c>
      <c r="G16" s="27">
        <f>ROUND(F16/$E$16*100,1)</f>
        <v>100</v>
      </c>
      <c r="H16" s="125"/>
    </row>
    <row r="17" spans="1:8" ht="18" customHeight="1" thickBot="1" x14ac:dyDescent="0.2">
      <c r="A17" s="694"/>
      <c r="B17" s="699" t="s">
        <v>79</v>
      </c>
      <c r="C17" s="699"/>
      <c r="D17" s="75"/>
      <c r="E17" s="76">
        <f>SUM(E11:E16)</f>
        <v>241101</v>
      </c>
      <c r="F17" s="77">
        <f>SUM(F11:F16)</f>
        <v>241509</v>
      </c>
      <c r="G17" s="78">
        <f>ROUND(F17/$E$17*100,1)</f>
        <v>100.2</v>
      </c>
      <c r="H17" s="126"/>
    </row>
    <row r="18" spans="1:8" ht="18" customHeight="1" thickBot="1" x14ac:dyDescent="0.2">
      <c r="A18" s="702" t="s">
        <v>88</v>
      </c>
      <c r="B18" s="703"/>
      <c r="C18" s="703"/>
      <c r="D18" s="704"/>
      <c r="E18" s="79">
        <f>E10+E17</f>
        <v>592897</v>
      </c>
      <c r="F18" s="59">
        <f>F10+F17</f>
        <v>597654</v>
      </c>
      <c r="G18" s="36">
        <f>ROUND(F18/$E$18*100,1)</f>
        <v>100.8</v>
      </c>
      <c r="H18" s="128"/>
    </row>
    <row r="19" spans="1:8" ht="18" customHeight="1" x14ac:dyDescent="0.15">
      <c r="A19" s="37"/>
      <c r="B19" s="37"/>
      <c r="C19" s="37"/>
      <c r="D19" s="37"/>
      <c r="E19" s="37"/>
      <c r="F19" s="37"/>
      <c r="G19" s="37"/>
      <c r="H19" s="37"/>
    </row>
    <row r="20" spans="1:8" ht="18" customHeight="1" thickBot="1" x14ac:dyDescent="0.2">
      <c r="A20" s="38" t="s">
        <v>89</v>
      </c>
      <c r="B20" s="38"/>
      <c r="C20" s="38"/>
      <c r="D20" s="38"/>
      <c r="E20" s="20"/>
      <c r="F20" s="174"/>
      <c r="G20" s="20"/>
      <c r="H20" s="22" t="s">
        <v>41</v>
      </c>
    </row>
    <row r="21" spans="1:8" ht="18" customHeight="1" x14ac:dyDescent="0.15">
      <c r="A21" s="675" t="s">
        <v>74</v>
      </c>
      <c r="B21" s="676"/>
      <c r="C21" s="676"/>
      <c r="D21" s="676"/>
      <c r="E21" s="670" t="s">
        <v>373</v>
      </c>
      <c r="F21" s="679" t="s">
        <v>104</v>
      </c>
      <c r="G21" s="667" t="s">
        <v>40</v>
      </c>
      <c r="H21" s="680" t="s">
        <v>81</v>
      </c>
    </row>
    <row r="22" spans="1:8" ht="18" customHeight="1" x14ac:dyDescent="0.15">
      <c r="A22" s="701"/>
      <c r="B22" s="678"/>
      <c r="C22" s="678"/>
      <c r="D22" s="678"/>
      <c r="E22" s="656"/>
      <c r="F22" s="673"/>
      <c r="G22" s="668"/>
      <c r="H22" s="681"/>
    </row>
    <row r="23" spans="1:8" ht="18" customHeight="1" x14ac:dyDescent="0.15">
      <c r="A23" s="692" t="s">
        <v>96</v>
      </c>
      <c r="B23" s="654" t="s">
        <v>91</v>
      </c>
      <c r="C23" s="654"/>
      <c r="D23" s="71"/>
      <c r="E23" s="41">
        <v>331038</v>
      </c>
      <c r="F23" s="42">
        <v>327226</v>
      </c>
      <c r="G23" s="27">
        <f>ROUND(F23/$E$23*100,1)</f>
        <v>98.8</v>
      </c>
      <c r="H23" s="125"/>
    </row>
    <row r="24" spans="1:8" ht="18" customHeight="1" x14ac:dyDescent="0.15">
      <c r="A24" s="693"/>
      <c r="B24" s="654" t="s">
        <v>92</v>
      </c>
      <c r="C24" s="654"/>
      <c r="D24" s="71"/>
      <c r="E24" s="41">
        <v>37008</v>
      </c>
      <c r="F24" s="42">
        <v>34379</v>
      </c>
      <c r="G24" s="27">
        <f>ROUND(F24/$E$24*100,1)</f>
        <v>92.9</v>
      </c>
      <c r="H24" s="125"/>
    </row>
    <row r="25" spans="1:8" ht="18" customHeight="1" x14ac:dyDescent="0.15">
      <c r="A25" s="693"/>
      <c r="B25" s="654" t="s">
        <v>93</v>
      </c>
      <c r="C25" s="654"/>
      <c r="D25" s="71"/>
      <c r="E25" s="41">
        <v>174830</v>
      </c>
      <c r="F25" s="42">
        <v>165442</v>
      </c>
      <c r="G25" s="27">
        <f>ROUND(F25/$E$25*100,1)</f>
        <v>94.6</v>
      </c>
      <c r="H25" s="125"/>
    </row>
    <row r="26" spans="1:8" ht="18" customHeight="1" x14ac:dyDescent="0.15">
      <c r="A26" s="693"/>
      <c r="B26" s="654" t="s">
        <v>94</v>
      </c>
      <c r="C26" s="654"/>
      <c r="D26" s="71"/>
      <c r="E26" s="41">
        <v>49317</v>
      </c>
      <c r="F26" s="42">
        <v>49317</v>
      </c>
      <c r="G26" s="27">
        <f>ROUND(F26/$E$26*100,1)</f>
        <v>100</v>
      </c>
      <c r="H26" s="125"/>
    </row>
    <row r="27" spans="1:8" ht="18" customHeight="1" x14ac:dyDescent="0.15">
      <c r="A27" s="693"/>
      <c r="B27" s="654" t="s">
        <v>406</v>
      </c>
      <c r="C27" s="654"/>
      <c r="D27" s="71"/>
      <c r="E27" s="41">
        <v>13200</v>
      </c>
      <c r="F27" s="42">
        <v>12990</v>
      </c>
      <c r="G27" s="27">
        <f>ROUND(F27/$E$27*100,1)</f>
        <v>98.4</v>
      </c>
      <c r="H27" s="125"/>
    </row>
    <row r="28" spans="1:8" ht="18" customHeight="1" x14ac:dyDescent="0.15">
      <c r="A28" s="693"/>
      <c r="B28" s="654" t="s">
        <v>95</v>
      </c>
      <c r="C28" s="654"/>
      <c r="D28" s="71"/>
      <c r="E28" s="41">
        <v>1050</v>
      </c>
      <c r="F28" s="42">
        <v>485</v>
      </c>
      <c r="G28" s="27">
        <f>ROUND(F28/$E$28*100,1)</f>
        <v>46.2</v>
      </c>
      <c r="H28" s="125"/>
    </row>
    <row r="29" spans="1:8" ht="18" customHeight="1" x14ac:dyDescent="0.15">
      <c r="A29" s="693"/>
      <c r="B29" s="654"/>
      <c r="C29" s="654"/>
      <c r="D29" s="72"/>
      <c r="E29" s="41"/>
      <c r="F29" s="42"/>
      <c r="G29" s="27"/>
      <c r="H29" s="125"/>
    </row>
    <row r="30" spans="1:8" ht="18" customHeight="1" thickBot="1" x14ac:dyDescent="0.2">
      <c r="A30" s="694"/>
      <c r="B30" s="696" t="s">
        <v>79</v>
      </c>
      <c r="C30" s="696"/>
      <c r="D30" s="88"/>
      <c r="E30" s="89">
        <f>SUM(E23:E29)</f>
        <v>606443</v>
      </c>
      <c r="F30" s="77">
        <f>SUM(F23:F29)</f>
        <v>589839</v>
      </c>
      <c r="G30" s="78">
        <f>ROUND(F30/$E$30*100,1)</f>
        <v>97.3</v>
      </c>
      <c r="H30" s="126"/>
    </row>
    <row r="31" spans="1:8" ht="18" customHeight="1" x14ac:dyDescent="0.15">
      <c r="A31" s="693" t="s">
        <v>100</v>
      </c>
      <c r="B31" s="695" t="s">
        <v>97</v>
      </c>
      <c r="C31" s="695"/>
      <c r="D31" s="84"/>
      <c r="E31" s="85">
        <v>47</v>
      </c>
      <c r="F31" s="86">
        <v>46</v>
      </c>
      <c r="G31" s="87">
        <f>ROUND(F31/$E$31*100,1)</f>
        <v>97.9</v>
      </c>
      <c r="H31" s="129"/>
    </row>
    <row r="32" spans="1:8" ht="18" customHeight="1" x14ac:dyDescent="0.15">
      <c r="A32" s="693"/>
      <c r="B32" s="647" t="s">
        <v>98</v>
      </c>
      <c r="C32" s="647"/>
      <c r="D32" s="71"/>
      <c r="E32" s="41">
        <v>1097</v>
      </c>
      <c r="F32" s="42">
        <v>1069</v>
      </c>
      <c r="G32" s="73">
        <f>ROUND(F32/$E$32*100,1)</f>
        <v>97.4</v>
      </c>
      <c r="H32" s="130"/>
    </row>
    <row r="33" spans="1:10" ht="18" customHeight="1" x14ac:dyDescent="0.15">
      <c r="A33" s="693"/>
      <c r="B33" s="647" t="s">
        <v>99</v>
      </c>
      <c r="C33" s="647"/>
      <c r="D33" s="71"/>
      <c r="E33" s="41">
        <v>1157</v>
      </c>
      <c r="F33" s="42">
        <v>1017</v>
      </c>
      <c r="G33" s="73">
        <f>ROUND(F33/$E$33*100,1)</f>
        <v>87.9</v>
      </c>
      <c r="H33" s="130"/>
    </row>
    <row r="34" spans="1:10" ht="18" customHeight="1" x14ac:dyDescent="0.15">
      <c r="A34" s="693"/>
      <c r="B34" s="29"/>
      <c r="C34" s="29"/>
      <c r="D34" s="71"/>
      <c r="E34" s="41"/>
      <c r="F34" s="42"/>
      <c r="G34" s="73"/>
      <c r="H34" s="130"/>
    </row>
    <row r="35" spans="1:10" ht="18" customHeight="1" x14ac:dyDescent="0.15">
      <c r="A35" s="700"/>
      <c r="B35" s="654" t="s">
        <v>79</v>
      </c>
      <c r="C35" s="654"/>
      <c r="D35" s="71"/>
      <c r="E35" s="489">
        <f>SUM(E31:E34)</f>
        <v>2301</v>
      </c>
      <c r="F35" s="488">
        <f>SUM(F31:F34)</f>
        <v>2132</v>
      </c>
      <c r="G35" s="73">
        <f>ROUND(F35/$E$35*100,1)</f>
        <v>92.7</v>
      </c>
      <c r="H35" s="130"/>
    </row>
    <row r="36" spans="1:10" ht="18" customHeight="1" x14ac:dyDescent="0.15">
      <c r="A36" s="131"/>
      <c r="B36" s="662" t="s">
        <v>101</v>
      </c>
      <c r="C36" s="662"/>
      <c r="D36" s="74"/>
      <c r="E36" s="70">
        <v>13104</v>
      </c>
      <c r="F36" s="26">
        <v>13104</v>
      </c>
      <c r="G36" s="73">
        <f>ROUND(F36/$E$36*100,1)</f>
        <v>100</v>
      </c>
      <c r="H36" s="125"/>
    </row>
    <row r="37" spans="1:10" ht="18" customHeight="1" thickBot="1" x14ac:dyDescent="0.2">
      <c r="A37" s="132"/>
      <c r="B37" s="699" t="s">
        <v>102</v>
      </c>
      <c r="C37" s="699"/>
      <c r="D37" s="90"/>
      <c r="E37" s="76">
        <v>100</v>
      </c>
      <c r="F37" s="77">
        <v>0</v>
      </c>
      <c r="G37" s="78">
        <f>ROUND(F37/$E$37*100,1)</f>
        <v>0</v>
      </c>
      <c r="H37" s="126"/>
    </row>
    <row r="38" spans="1:10" ht="18" customHeight="1" thickBot="1" x14ac:dyDescent="0.2">
      <c r="A38" s="122"/>
      <c r="B38" s="697" t="s">
        <v>103</v>
      </c>
      <c r="C38" s="697"/>
      <c r="D38" s="123"/>
      <c r="E38" s="79">
        <f>E30+E35+E36+E37</f>
        <v>621948</v>
      </c>
      <c r="F38" s="59">
        <f>F30+F35+F36+F37</f>
        <v>605075</v>
      </c>
      <c r="G38" s="36">
        <f>ROUND(F38/$E$38*100,1)</f>
        <v>97.3</v>
      </c>
      <c r="H38" s="128"/>
    </row>
    <row r="40" spans="1:10" ht="17.25" x14ac:dyDescent="0.15">
      <c r="A40" s="53" t="s">
        <v>194</v>
      </c>
    </row>
    <row r="41" spans="1:10" s="2" customFormat="1" ht="20.100000000000001" customHeight="1" thickBot="1" x14ac:dyDescent="0.2">
      <c r="A41" s="20" t="s">
        <v>78</v>
      </c>
      <c r="B41" s="20"/>
      <c r="C41" s="20"/>
      <c r="D41" s="20"/>
      <c r="E41" s="21"/>
      <c r="F41" s="173"/>
      <c r="G41" s="21"/>
      <c r="H41" s="22" t="s">
        <v>41</v>
      </c>
    </row>
    <row r="42" spans="1:10" s="2" customFormat="1" ht="18" customHeight="1" x14ac:dyDescent="0.15">
      <c r="A42" s="675" t="s">
        <v>74</v>
      </c>
      <c r="B42" s="676"/>
      <c r="C42" s="676"/>
      <c r="D42" s="676"/>
      <c r="E42" s="670" t="s">
        <v>372</v>
      </c>
      <c r="F42" s="679" t="s">
        <v>38</v>
      </c>
      <c r="G42" s="667" t="s">
        <v>40</v>
      </c>
      <c r="H42" s="680" t="s">
        <v>81</v>
      </c>
      <c r="I42" s="14"/>
    </row>
    <row r="43" spans="1:10" s="2" customFormat="1" ht="18" customHeight="1" x14ac:dyDescent="0.15">
      <c r="A43" s="689"/>
      <c r="B43" s="690"/>
      <c r="C43" s="690"/>
      <c r="D43" s="690"/>
      <c r="E43" s="656"/>
      <c r="F43" s="673"/>
      <c r="G43" s="668"/>
      <c r="H43" s="681"/>
      <c r="I43" s="14"/>
    </row>
    <row r="44" spans="1:10" s="2" customFormat="1" ht="18" customHeight="1" x14ac:dyDescent="0.15">
      <c r="A44" s="23">
        <v>1</v>
      </c>
      <c r="B44" s="654" t="s">
        <v>105</v>
      </c>
      <c r="C44" s="654"/>
      <c r="D44" s="24"/>
      <c r="E44" s="25">
        <v>9920</v>
      </c>
      <c r="F44" s="26">
        <v>9920</v>
      </c>
      <c r="G44" s="27">
        <f>ROUND(F44/$E$44*100,1)</f>
        <v>100</v>
      </c>
      <c r="H44" s="125"/>
      <c r="I44" s="15"/>
      <c r="J44"/>
    </row>
    <row r="45" spans="1:10" s="2" customFormat="1" ht="18" customHeight="1" x14ac:dyDescent="0.15">
      <c r="A45" s="23">
        <v>2</v>
      </c>
      <c r="B45" s="654" t="s">
        <v>51</v>
      </c>
      <c r="C45" s="654"/>
      <c r="D45" s="139"/>
      <c r="E45" s="25">
        <v>0</v>
      </c>
      <c r="F45" s="26">
        <v>0</v>
      </c>
      <c r="G45" s="27">
        <v>0</v>
      </c>
      <c r="H45" s="125"/>
      <c r="I45" s="15"/>
    </row>
    <row r="46" spans="1:10" s="2" customFormat="1" ht="18" customHeight="1" x14ac:dyDescent="0.15">
      <c r="A46" s="23">
        <v>3</v>
      </c>
      <c r="B46" s="654" t="s">
        <v>195</v>
      </c>
      <c r="C46" s="654"/>
      <c r="D46" s="24"/>
      <c r="E46" s="25">
        <v>153300</v>
      </c>
      <c r="F46" s="26">
        <v>153300</v>
      </c>
      <c r="G46" s="27">
        <f>ROUND(F46/$E$46*100,1)</f>
        <v>100</v>
      </c>
      <c r="H46" s="125"/>
      <c r="I46" s="15"/>
    </row>
    <row r="47" spans="1:10" s="2" customFormat="1" ht="18" customHeight="1" thickBot="1" x14ac:dyDescent="0.2">
      <c r="A47" s="32">
        <v>4</v>
      </c>
      <c r="B47" s="662" t="s">
        <v>196</v>
      </c>
      <c r="C47" s="662"/>
      <c r="D47" s="30"/>
      <c r="E47" s="25">
        <v>0</v>
      </c>
      <c r="F47" s="26">
        <v>0</v>
      </c>
      <c r="G47" s="27">
        <v>0</v>
      </c>
      <c r="H47" s="125"/>
      <c r="I47" s="15"/>
    </row>
    <row r="48" spans="1:10" s="2" customFormat="1" ht="18" customHeight="1" thickTop="1" thickBot="1" x14ac:dyDescent="0.2">
      <c r="A48" s="659" t="s">
        <v>88</v>
      </c>
      <c r="B48" s="660"/>
      <c r="C48" s="660"/>
      <c r="D48" s="661"/>
      <c r="E48" s="91">
        <f>SUM(E44:E47)</f>
        <v>163220</v>
      </c>
      <c r="F48" s="35">
        <f>SUM(F44:F47)</f>
        <v>163220</v>
      </c>
      <c r="G48" s="66">
        <f>ROUND(F48/$E$48*100,1)</f>
        <v>100</v>
      </c>
      <c r="H48" s="133"/>
      <c r="I48" s="16"/>
    </row>
    <row r="49" spans="1:10" s="2" customFormat="1" ht="7.5" customHeight="1" x14ac:dyDescent="0.15">
      <c r="A49" s="37"/>
      <c r="B49" s="37"/>
      <c r="C49" s="37"/>
      <c r="D49" s="37"/>
      <c r="E49" s="37"/>
      <c r="F49" s="37"/>
      <c r="G49" s="37"/>
      <c r="H49" s="37"/>
      <c r="I49" s="4"/>
    </row>
    <row r="50" spans="1:10" s="2" customFormat="1" ht="18" customHeight="1" thickBot="1" x14ac:dyDescent="0.2">
      <c r="A50" s="38" t="s">
        <v>89</v>
      </c>
      <c r="B50" s="38"/>
      <c r="C50" s="38"/>
      <c r="D50" s="38"/>
      <c r="E50" s="20"/>
      <c r="F50" s="174"/>
      <c r="G50" s="20"/>
      <c r="H50" s="22" t="s">
        <v>41</v>
      </c>
      <c r="I50" s="17"/>
    </row>
    <row r="51" spans="1:10" s="2" customFormat="1" ht="18" customHeight="1" x14ac:dyDescent="0.15">
      <c r="A51" s="675" t="s">
        <v>74</v>
      </c>
      <c r="B51" s="676"/>
      <c r="C51" s="676"/>
      <c r="D51" s="676"/>
      <c r="E51" s="670" t="s">
        <v>374</v>
      </c>
      <c r="F51" s="679" t="s">
        <v>104</v>
      </c>
      <c r="G51" s="667" t="s">
        <v>40</v>
      </c>
      <c r="H51" s="680" t="s">
        <v>81</v>
      </c>
      <c r="I51" s="18"/>
    </row>
    <row r="52" spans="1:10" s="2" customFormat="1" ht="18" customHeight="1" x14ac:dyDescent="0.15">
      <c r="A52" s="689"/>
      <c r="B52" s="690"/>
      <c r="C52" s="690"/>
      <c r="D52" s="690"/>
      <c r="E52" s="656"/>
      <c r="F52" s="673"/>
      <c r="G52" s="668"/>
      <c r="H52" s="681"/>
      <c r="I52" s="18"/>
    </row>
    <row r="53" spans="1:10" s="2" customFormat="1" ht="18" customHeight="1" x14ac:dyDescent="0.15">
      <c r="A53" s="23">
        <v>1</v>
      </c>
      <c r="B53" s="654" t="s">
        <v>106</v>
      </c>
      <c r="C53" s="654"/>
      <c r="D53" s="40"/>
      <c r="E53" s="41">
        <v>157243</v>
      </c>
      <c r="F53" s="42">
        <v>157243</v>
      </c>
      <c r="G53" s="27">
        <f>ROUND(F53/$E$53*100,1)</f>
        <v>100</v>
      </c>
      <c r="H53" s="125"/>
      <c r="I53" s="4"/>
      <c r="J53"/>
    </row>
    <row r="54" spans="1:10" s="2" customFormat="1" ht="18" customHeight="1" thickBot="1" x14ac:dyDescent="0.2">
      <c r="A54" s="32">
        <v>2</v>
      </c>
      <c r="B54" s="662" t="s">
        <v>107</v>
      </c>
      <c r="C54" s="662"/>
      <c r="D54" s="44"/>
      <c r="E54" s="25">
        <v>14879</v>
      </c>
      <c r="F54" s="26">
        <v>14878</v>
      </c>
      <c r="G54" s="27">
        <f>ROUND(F54/$E$54*100,1)</f>
        <v>100</v>
      </c>
      <c r="H54" s="125"/>
      <c r="I54" s="4"/>
    </row>
    <row r="55" spans="1:10" s="2" customFormat="1" ht="18" customHeight="1" thickTop="1" thickBot="1" x14ac:dyDescent="0.2">
      <c r="A55" s="99"/>
      <c r="B55" s="688" t="s">
        <v>103</v>
      </c>
      <c r="C55" s="688"/>
      <c r="D55" s="100"/>
      <c r="E55" s="91">
        <f>SUM(E53:E54)</f>
        <v>172122</v>
      </c>
      <c r="F55" s="109">
        <f>SUM(F53:F54)</f>
        <v>172121</v>
      </c>
      <c r="G55" s="69">
        <f>ROUND(F55/$E$55*100,1)</f>
        <v>100</v>
      </c>
      <c r="H55" s="134"/>
      <c r="I55" s="4"/>
    </row>
  </sheetData>
  <mergeCells count="61">
    <mergeCell ref="A6:A10"/>
    <mergeCell ref="B28:C28"/>
    <mergeCell ref="B24:C24"/>
    <mergeCell ref="B25:C25"/>
    <mergeCell ref="B26:C26"/>
    <mergeCell ref="A18:D18"/>
    <mergeCell ref="A21:D22"/>
    <mergeCell ref="B13:C13"/>
    <mergeCell ref="B16:C16"/>
    <mergeCell ref="B14:C14"/>
    <mergeCell ref="B6:C6"/>
    <mergeCell ref="B7:C7"/>
    <mergeCell ref="B8:C8"/>
    <mergeCell ref="B9:C9"/>
    <mergeCell ref="B10:C10"/>
    <mergeCell ref="A1:H1"/>
    <mergeCell ref="A4:D5"/>
    <mergeCell ref="E4:E5"/>
    <mergeCell ref="F4:F5"/>
    <mergeCell ref="G4:G5"/>
    <mergeCell ref="H4:H5"/>
    <mergeCell ref="B46:C46"/>
    <mergeCell ref="B33:C33"/>
    <mergeCell ref="E21:E22"/>
    <mergeCell ref="A11:A17"/>
    <mergeCell ref="G42:G43"/>
    <mergeCell ref="B37:C37"/>
    <mergeCell ref="B12:C12"/>
    <mergeCell ref="B15:C15"/>
    <mergeCell ref="B27:C27"/>
    <mergeCell ref="A31:A35"/>
    <mergeCell ref="B29:C29"/>
    <mergeCell ref="B35:C35"/>
    <mergeCell ref="B44:C44"/>
    <mergeCell ref="B17:C17"/>
    <mergeCell ref="B45:C45"/>
    <mergeCell ref="H42:H43"/>
    <mergeCell ref="F42:F43"/>
    <mergeCell ref="B11:C11"/>
    <mergeCell ref="A42:D43"/>
    <mergeCell ref="E42:E43"/>
    <mergeCell ref="A23:A30"/>
    <mergeCell ref="B31:C31"/>
    <mergeCell ref="B32:C32"/>
    <mergeCell ref="H21:H22"/>
    <mergeCell ref="B30:C30"/>
    <mergeCell ref="G21:G22"/>
    <mergeCell ref="B36:C36"/>
    <mergeCell ref="B38:C38"/>
    <mergeCell ref="F21:F22"/>
    <mergeCell ref="B23:C23"/>
    <mergeCell ref="B55:C55"/>
    <mergeCell ref="A48:D48"/>
    <mergeCell ref="A51:D52"/>
    <mergeCell ref="E51:E52"/>
    <mergeCell ref="B47:C47"/>
    <mergeCell ref="H51:H52"/>
    <mergeCell ref="F51:F52"/>
    <mergeCell ref="G51:G52"/>
    <mergeCell ref="B53:C53"/>
    <mergeCell ref="B54:C54"/>
  </mergeCells>
  <phoneticPr fontId="5"/>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H39"/>
  <sheetViews>
    <sheetView view="pageBreakPreview" zoomScale="80" zoomScaleNormal="100" zoomScaleSheetLayoutView="80" workbookViewId="0"/>
  </sheetViews>
  <sheetFormatPr defaultRowHeight="13.5" x14ac:dyDescent="0.15"/>
  <cols>
    <col min="1" max="1" width="4.625" customWidth="1"/>
    <col min="2" max="2" width="10.125" customWidth="1"/>
    <col min="3" max="3" width="8.75" customWidth="1"/>
    <col min="4" max="4" width="5.625" customWidth="1"/>
    <col min="5" max="8" width="14.625" customWidth="1"/>
  </cols>
  <sheetData>
    <row r="1" spans="1:8" ht="35.25" customHeight="1" x14ac:dyDescent="0.2">
      <c r="A1" s="140" t="s">
        <v>403</v>
      </c>
      <c r="G1" s="120"/>
    </row>
    <row r="2" spans="1:8" x14ac:dyDescent="0.15">
      <c r="G2" s="113"/>
    </row>
    <row r="3" spans="1:8" ht="17.25" x14ac:dyDescent="0.15">
      <c r="A3" s="53" t="s">
        <v>391</v>
      </c>
    </row>
    <row r="4" spans="1:8" ht="14.25" thickBot="1" x14ac:dyDescent="0.2"/>
    <row r="5" spans="1:8" ht="18" customHeight="1" x14ac:dyDescent="0.15">
      <c r="A5" s="675" t="s">
        <v>113</v>
      </c>
      <c r="B5" s="676"/>
      <c r="C5" s="676"/>
      <c r="D5" s="676"/>
      <c r="E5" s="706" t="s">
        <v>108</v>
      </c>
      <c r="F5" s="708"/>
      <c r="G5" s="709" t="s">
        <v>109</v>
      </c>
      <c r="H5" s="707"/>
    </row>
    <row r="6" spans="1:8" ht="18" customHeight="1" x14ac:dyDescent="0.15">
      <c r="A6" s="689"/>
      <c r="B6" s="690"/>
      <c r="C6" s="690"/>
      <c r="D6" s="690"/>
      <c r="E6" s="135" t="s">
        <v>112</v>
      </c>
      <c r="F6" s="116" t="s">
        <v>165</v>
      </c>
      <c r="G6" s="115" t="s">
        <v>197</v>
      </c>
      <c r="H6" s="136" t="s">
        <v>198</v>
      </c>
    </row>
    <row r="7" spans="1:8" ht="18" customHeight="1" x14ac:dyDescent="0.15">
      <c r="A7" s="23">
        <v>1</v>
      </c>
      <c r="B7" s="654" t="s">
        <v>110</v>
      </c>
      <c r="C7" s="654"/>
      <c r="D7" s="40"/>
      <c r="E7" s="41">
        <v>14804</v>
      </c>
      <c r="F7" s="92">
        <v>40.6</v>
      </c>
      <c r="G7" s="95">
        <v>216529</v>
      </c>
      <c r="H7" s="98">
        <f>ROUND(G7/E7*1000,0)</f>
        <v>14626</v>
      </c>
    </row>
    <row r="8" spans="1:8" ht="18" customHeight="1" thickBot="1" x14ac:dyDescent="0.2">
      <c r="A8" s="32">
        <v>2</v>
      </c>
      <c r="B8" s="662" t="s">
        <v>111</v>
      </c>
      <c r="C8" s="662"/>
      <c r="D8" s="44"/>
      <c r="E8" s="25">
        <v>15262</v>
      </c>
      <c r="F8" s="93">
        <v>62.5</v>
      </c>
      <c r="G8" s="95">
        <v>79095</v>
      </c>
      <c r="H8" s="98">
        <f>ROUND(G8/E8*1000,)</f>
        <v>5182</v>
      </c>
    </row>
    <row r="9" spans="1:8" ht="18" customHeight="1" thickTop="1" thickBot="1" x14ac:dyDescent="0.2">
      <c r="A9" s="99"/>
      <c r="B9" s="688" t="s">
        <v>79</v>
      </c>
      <c r="C9" s="688"/>
      <c r="D9" s="100"/>
      <c r="E9" s="91">
        <f>SUM(E7:E8)</f>
        <v>30066</v>
      </c>
      <c r="F9" s="101">
        <f>SUM(F7:F8)</f>
        <v>103.1</v>
      </c>
      <c r="G9" s="94">
        <f>SUM(G7:G8)</f>
        <v>295624</v>
      </c>
      <c r="H9" s="102">
        <f>SUM(H7:H8)</f>
        <v>19808</v>
      </c>
    </row>
    <row r="10" spans="1:8" ht="18" customHeight="1" x14ac:dyDescent="0.15">
      <c r="A10" s="164"/>
      <c r="B10" s="163"/>
      <c r="C10" s="163"/>
      <c r="D10" s="164"/>
      <c r="E10" s="62"/>
      <c r="F10" s="150"/>
      <c r="G10" s="165"/>
      <c r="H10" s="166"/>
    </row>
    <row r="12" spans="1:8" ht="17.25" x14ac:dyDescent="0.15">
      <c r="A12" s="53" t="s">
        <v>392</v>
      </c>
    </row>
    <row r="13" spans="1:8" ht="14.25" thickBot="1" x14ac:dyDescent="0.2"/>
    <row r="14" spans="1:8" ht="18" customHeight="1" x14ac:dyDescent="0.15">
      <c r="A14" s="711" t="s">
        <v>113</v>
      </c>
      <c r="B14" s="712"/>
      <c r="C14" s="712"/>
      <c r="D14" s="712"/>
      <c r="E14" s="96" t="s">
        <v>114</v>
      </c>
      <c r="F14" s="97" t="s">
        <v>115</v>
      </c>
      <c r="G14" s="167" t="s">
        <v>79</v>
      </c>
    </row>
    <row r="15" spans="1:8" ht="18" customHeight="1" x14ac:dyDescent="0.15">
      <c r="A15" s="23">
        <v>1</v>
      </c>
      <c r="B15" s="710" t="s">
        <v>116</v>
      </c>
      <c r="C15" s="710"/>
      <c r="D15" s="72" t="s">
        <v>120</v>
      </c>
      <c r="E15" s="41">
        <v>9490</v>
      </c>
      <c r="F15" s="42">
        <v>19710</v>
      </c>
      <c r="G15" s="168">
        <f>SUM(E15:F15)</f>
        <v>29200</v>
      </c>
    </row>
    <row r="16" spans="1:8" ht="18" customHeight="1" x14ac:dyDescent="0.15">
      <c r="A16" s="23">
        <v>2</v>
      </c>
      <c r="B16" s="710" t="s">
        <v>117</v>
      </c>
      <c r="C16" s="710"/>
      <c r="D16" s="72" t="s">
        <v>121</v>
      </c>
      <c r="E16" s="41">
        <v>6276</v>
      </c>
      <c r="F16" s="26">
        <v>8528</v>
      </c>
      <c r="G16" s="168">
        <f>SUM(E16:F16)</f>
        <v>14804</v>
      </c>
    </row>
    <row r="17" spans="1:8" ht="18" customHeight="1" x14ac:dyDescent="0.15">
      <c r="A17" s="103">
        <v>3</v>
      </c>
      <c r="B17" s="710" t="s">
        <v>118</v>
      </c>
      <c r="C17" s="710"/>
      <c r="D17" s="72" t="s">
        <v>121</v>
      </c>
      <c r="E17" s="108">
        <v>17.2</v>
      </c>
      <c r="F17" s="93">
        <v>23.4</v>
      </c>
      <c r="G17" s="169">
        <f>SUM(E17:F17)</f>
        <v>40.599999999999994</v>
      </c>
    </row>
    <row r="18" spans="1:8" ht="18" customHeight="1" thickBot="1" x14ac:dyDescent="0.2">
      <c r="A18" s="104">
        <v>4</v>
      </c>
      <c r="B18" s="713" t="s">
        <v>119</v>
      </c>
      <c r="C18" s="713"/>
      <c r="D18" s="105" t="s">
        <v>375</v>
      </c>
      <c r="E18" s="107">
        <v>66.099999999999994</v>
      </c>
      <c r="F18" s="106">
        <v>43.3</v>
      </c>
      <c r="G18" s="170">
        <v>50.7</v>
      </c>
    </row>
    <row r="19" spans="1:8" ht="18" customHeight="1" x14ac:dyDescent="0.15">
      <c r="A19" s="61"/>
      <c r="B19" s="163"/>
      <c r="C19" s="163"/>
      <c r="D19" s="164"/>
      <c r="E19" s="150"/>
      <c r="F19" s="150"/>
      <c r="G19" s="63"/>
    </row>
    <row r="21" spans="1:8" ht="17.25" x14ac:dyDescent="0.15">
      <c r="A21" s="53" t="s">
        <v>393</v>
      </c>
    </row>
    <row r="22" spans="1:8" ht="14.25" thickBot="1" x14ac:dyDescent="0.2"/>
    <row r="23" spans="1:8" ht="18" customHeight="1" x14ac:dyDescent="0.15">
      <c r="A23" s="675" t="s">
        <v>113</v>
      </c>
      <c r="B23" s="676"/>
      <c r="C23" s="676"/>
      <c r="D23" s="676"/>
      <c r="E23" s="706" t="s">
        <v>122</v>
      </c>
      <c r="F23" s="708"/>
      <c r="G23" s="709" t="s">
        <v>123</v>
      </c>
      <c r="H23" s="707"/>
    </row>
    <row r="24" spans="1:8" ht="18" customHeight="1" x14ac:dyDescent="0.15">
      <c r="A24" s="689"/>
      <c r="B24" s="690"/>
      <c r="C24" s="690"/>
      <c r="D24" s="690"/>
      <c r="E24" s="114" t="s">
        <v>127</v>
      </c>
      <c r="F24" s="116" t="s">
        <v>199</v>
      </c>
      <c r="G24" s="115" t="s">
        <v>127</v>
      </c>
      <c r="H24" s="137" t="s">
        <v>199</v>
      </c>
    </row>
    <row r="25" spans="1:8" ht="18" customHeight="1" x14ac:dyDescent="0.15">
      <c r="A25" s="23">
        <v>1</v>
      </c>
      <c r="B25" s="654" t="s">
        <v>110</v>
      </c>
      <c r="C25" s="654"/>
      <c r="D25" s="40"/>
      <c r="E25" s="41">
        <v>14804</v>
      </c>
      <c r="F25" s="42">
        <v>216529</v>
      </c>
      <c r="G25" s="95">
        <v>0</v>
      </c>
      <c r="H25" s="98">
        <v>0</v>
      </c>
    </row>
    <row r="26" spans="1:8" ht="18" customHeight="1" thickBot="1" x14ac:dyDescent="0.2">
      <c r="A26" s="32">
        <v>2</v>
      </c>
      <c r="B26" s="662" t="s">
        <v>111</v>
      </c>
      <c r="C26" s="662"/>
      <c r="D26" s="44"/>
      <c r="E26" s="25">
        <v>13841</v>
      </c>
      <c r="F26" s="26">
        <v>73863</v>
      </c>
      <c r="G26" s="95">
        <v>321</v>
      </c>
      <c r="H26" s="98">
        <v>1224</v>
      </c>
    </row>
    <row r="27" spans="1:8" ht="18" customHeight="1" thickTop="1" thickBot="1" x14ac:dyDescent="0.2">
      <c r="A27" s="99"/>
      <c r="B27" s="688" t="s">
        <v>79</v>
      </c>
      <c r="C27" s="688"/>
      <c r="D27" s="100"/>
      <c r="E27" s="91">
        <f>SUM(E25:E26)</f>
        <v>28645</v>
      </c>
      <c r="F27" s="109">
        <f>SUM(F25:F26)</f>
        <v>290392</v>
      </c>
      <c r="G27" s="94">
        <f>SUM(G25:G26)</f>
        <v>321</v>
      </c>
      <c r="H27" s="102">
        <f>SUM(H25:H26)</f>
        <v>1224</v>
      </c>
    </row>
    <row r="28" spans="1:8" ht="14.25" thickBot="1" x14ac:dyDescent="0.2"/>
    <row r="29" spans="1:8" ht="18" customHeight="1" x14ac:dyDescent="0.15">
      <c r="A29" s="675" t="s">
        <v>113</v>
      </c>
      <c r="B29" s="676"/>
      <c r="C29" s="676"/>
      <c r="D29" s="676"/>
      <c r="E29" s="706" t="s">
        <v>124</v>
      </c>
      <c r="F29" s="708"/>
      <c r="G29" s="709" t="s">
        <v>125</v>
      </c>
      <c r="H29" s="707"/>
    </row>
    <row r="30" spans="1:8" ht="18" customHeight="1" x14ac:dyDescent="0.15">
      <c r="A30" s="689"/>
      <c r="B30" s="690"/>
      <c r="C30" s="690"/>
      <c r="D30" s="690"/>
      <c r="E30" s="114" t="s">
        <v>127</v>
      </c>
      <c r="F30" s="116" t="s">
        <v>199</v>
      </c>
      <c r="G30" s="115" t="s">
        <v>127</v>
      </c>
      <c r="H30" s="137" t="s">
        <v>199</v>
      </c>
    </row>
    <row r="31" spans="1:8" ht="18" customHeight="1" x14ac:dyDescent="0.15">
      <c r="A31" s="23">
        <v>1</v>
      </c>
      <c r="B31" s="654" t="s">
        <v>110</v>
      </c>
      <c r="C31" s="654"/>
      <c r="D31" s="40"/>
      <c r="E31" s="41">
        <v>0</v>
      </c>
      <c r="F31" s="42">
        <v>0</v>
      </c>
      <c r="G31" s="95">
        <v>0</v>
      </c>
      <c r="H31" s="98">
        <v>0</v>
      </c>
    </row>
    <row r="32" spans="1:8" ht="18" customHeight="1" thickBot="1" x14ac:dyDescent="0.2">
      <c r="A32" s="32">
        <v>2</v>
      </c>
      <c r="B32" s="662" t="s">
        <v>111</v>
      </c>
      <c r="C32" s="662"/>
      <c r="D32" s="44"/>
      <c r="E32" s="25">
        <v>0</v>
      </c>
      <c r="F32" s="26">
        <v>0</v>
      </c>
      <c r="G32" s="95">
        <v>1100</v>
      </c>
      <c r="H32" s="98">
        <v>4008</v>
      </c>
    </row>
    <row r="33" spans="1:8" ht="18" customHeight="1" thickTop="1" thickBot="1" x14ac:dyDescent="0.2">
      <c r="A33" s="99"/>
      <c r="B33" s="688" t="s">
        <v>79</v>
      </c>
      <c r="C33" s="688"/>
      <c r="D33" s="100"/>
      <c r="E33" s="91">
        <f>SUM(E31:E32)</f>
        <v>0</v>
      </c>
      <c r="F33" s="109">
        <f>SUM(F31:F32)</f>
        <v>0</v>
      </c>
      <c r="G33" s="94">
        <f>SUM(G31:G32)</f>
        <v>1100</v>
      </c>
      <c r="H33" s="102">
        <f>SUM(H31:H32)</f>
        <v>4008</v>
      </c>
    </row>
    <row r="34" spans="1:8" ht="14.25" thickBot="1" x14ac:dyDescent="0.2"/>
    <row r="35" spans="1:8" ht="18" customHeight="1" x14ac:dyDescent="0.15">
      <c r="A35" s="675" t="s">
        <v>113</v>
      </c>
      <c r="B35" s="676"/>
      <c r="C35" s="676"/>
      <c r="D35" s="676"/>
      <c r="E35" s="706" t="s">
        <v>126</v>
      </c>
      <c r="F35" s="707"/>
    </row>
    <row r="36" spans="1:8" ht="18" customHeight="1" x14ac:dyDescent="0.15">
      <c r="A36" s="689"/>
      <c r="B36" s="690"/>
      <c r="C36" s="690"/>
      <c r="D36" s="690"/>
      <c r="E36" s="114" t="s">
        <v>127</v>
      </c>
      <c r="F36" s="138" t="s">
        <v>199</v>
      </c>
    </row>
    <row r="37" spans="1:8" ht="18" customHeight="1" x14ac:dyDescent="0.15">
      <c r="A37" s="23">
        <v>1</v>
      </c>
      <c r="B37" s="654" t="s">
        <v>110</v>
      </c>
      <c r="C37" s="654"/>
      <c r="D37" s="40"/>
      <c r="E37" s="41">
        <f>E25+G25+E31+G31</f>
        <v>14804</v>
      </c>
      <c r="F37" s="110">
        <f>F25+H25+F31+H31</f>
        <v>216529</v>
      </c>
    </row>
    <row r="38" spans="1:8" ht="18" customHeight="1" thickBot="1" x14ac:dyDescent="0.2">
      <c r="A38" s="32">
        <v>2</v>
      </c>
      <c r="B38" s="662" t="s">
        <v>111</v>
      </c>
      <c r="C38" s="662"/>
      <c r="D38" s="44"/>
      <c r="E38" s="25">
        <f>E26+G26+E32+G32</f>
        <v>15262</v>
      </c>
      <c r="F38" s="112">
        <f>F26+H26+F32+H32</f>
        <v>79095</v>
      </c>
    </row>
    <row r="39" spans="1:8" ht="18" customHeight="1" thickTop="1" thickBot="1" x14ac:dyDescent="0.2">
      <c r="A39" s="99"/>
      <c r="B39" s="688" t="s">
        <v>79</v>
      </c>
      <c r="C39" s="688"/>
      <c r="D39" s="100"/>
      <c r="E39" s="91">
        <f>SUM(E37:E38)</f>
        <v>30066</v>
      </c>
      <c r="F39" s="111">
        <f>SUM(F37:F38)</f>
        <v>295624</v>
      </c>
    </row>
  </sheetData>
  <mergeCells count="28">
    <mergeCell ref="G29:H29"/>
    <mergeCell ref="G5:H5"/>
    <mergeCell ref="B16:C16"/>
    <mergeCell ref="B17:C17"/>
    <mergeCell ref="A23:D24"/>
    <mergeCell ref="E23:F23"/>
    <mergeCell ref="G23:H23"/>
    <mergeCell ref="A14:D14"/>
    <mergeCell ref="B15:C15"/>
    <mergeCell ref="B18:C18"/>
    <mergeCell ref="A5:D6"/>
    <mergeCell ref="E5:F5"/>
    <mergeCell ref="B7:C7"/>
    <mergeCell ref="B8:C8"/>
    <mergeCell ref="B9:C9"/>
    <mergeCell ref="E35:F35"/>
    <mergeCell ref="B25:C25"/>
    <mergeCell ref="B26:C26"/>
    <mergeCell ref="B27:C27"/>
    <mergeCell ref="A29:D30"/>
    <mergeCell ref="E29:F29"/>
    <mergeCell ref="B37:C37"/>
    <mergeCell ref="B38:C38"/>
    <mergeCell ref="B39:C39"/>
    <mergeCell ref="B31:C31"/>
    <mergeCell ref="B32:C32"/>
    <mergeCell ref="B33:C33"/>
    <mergeCell ref="A35:D36"/>
  </mergeCells>
  <phoneticPr fontId="5"/>
  <pageMargins left="0.7086614173228347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46"/>
  <sheetViews>
    <sheetView view="pageBreakPreview" zoomScale="90" zoomScaleNormal="90" zoomScaleSheetLayoutView="90" workbookViewId="0"/>
  </sheetViews>
  <sheetFormatPr defaultRowHeight="13.5" x14ac:dyDescent="0.15"/>
  <cols>
    <col min="1" max="1" width="3.625" customWidth="1"/>
    <col min="2" max="3" width="11.625" customWidth="1"/>
    <col min="4" max="4" width="3.625" customWidth="1"/>
    <col min="5" max="5" width="18.625" customWidth="1"/>
    <col min="6" max="9" width="9.625" customWidth="1"/>
  </cols>
  <sheetData>
    <row r="1" spans="1:9" ht="17.25" x14ac:dyDescent="0.15">
      <c r="A1" s="53" t="s">
        <v>404</v>
      </c>
    </row>
    <row r="2" spans="1:9" ht="18" thickBot="1" x14ac:dyDescent="0.2">
      <c r="A2" s="53"/>
    </row>
    <row r="3" spans="1:9" ht="17.25" x14ac:dyDescent="0.15">
      <c r="A3" s="53"/>
      <c r="E3" s="117"/>
      <c r="F3" s="117"/>
      <c r="G3" s="118" t="s">
        <v>130</v>
      </c>
      <c r="H3" s="504">
        <v>7629</v>
      </c>
      <c r="I3" s="505" t="s">
        <v>132</v>
      </c>
    </row>
    <row r="4" spans="1:9" ht="18" customHeight="1" thickBot="1" x14ac:dyDescent="0.2">
      <c r="E4" s="117"/>
      <c r="F4" s="117"/>
      <c r="G4" s="119" t="s">
        <v>131</v>
      </c>
      <c r="H4" s="506">
        <v>3446</v>
      </c>
      <c r="I4" s="507" t="s">
        <v>133</v>
      </c>
    </row>
    <row r="5" spans="1:9" s="120" customFormat="1" ht="18" customHeight="1" x14ac:dyDescent="0.2">
      <c r="A5" s="120" t="s">
        <v>134</v>
      </c>
    </row>
    <row r="6" spans="1:9" ht="17.25" x14ac:dyDescent="0.15">
      <c r="A6" s="53"/>
    </row>
    <row r="7" spans="1:9" ht="18.75" customHeight="1" thickBot="1" x14ac:dyDescent="0.2">
      <c r="A7" t="s">
        <v>135</v>
      </c>
    </row>
    <row r="8" spans="1:9" ht="18" customHeight="1" x14ac:dyDescent="0.15">
      <c r="A8" s="675" t="s">
        <v>113</v>
      </c>
      <c r="B8" s="676"/>
      <c r="C8" s="676"/>
      <c r="D8" s="748"/>
      <c r="E8" s="734" t="s">
        <v>128</v>
      </c>
      <c r="F8" s="740" t="s">
        <v>152</v>
      </c>
      <c r="G8" s="741"/>
      <c r="H8" s="736" t="s">
        <v>129</v>
      </c>
      <c r="I8" s="737"/>
    </row>
    <row r="9" spans="1:9" ht="18" customHeight="1" x14ac:dyDescent="0.15">
      <c r="A9" s="689"/>
      <c r="B9" s="690"/>
      <c r="C9" s="690"/>
      <c r="D9" s="749"/>
      <c r="E9" s="735"/>
      <c r="F9" s="742"/>
      <c r="G9" s="743"/>
      <c r="H9" s="738"/>
      <c r="I9" s="739"/>
    </row>
    <row r="10" spans="1:9" ht="18" customHeight="1" x14ac:dyDescent="0.15">
      <c r="A10" s="23"/>
      <c r="B10" s="654" t="s">
        <v>136</v>
      </c>
      <c r="C10" s="654"/>
      <c r="D10" s="72"/>
      <c r="E10" s="41">
        <v>323329</v>
      </c>
      <c r="F10" s="744">
        <f>(E10/H3)*1000</f>
        <v>42381.570323764587</v>
      </c>
      <c r="G10" s="745"/>
      <c r="H10" s="715">
        <f>(E10/H4)*1000</f>
        <v>93827.336041787581</v>
      </c>
      <c r="I10" s="716"/>
    </row>
    <row r="11" spans="1:9" ht="18" customHeight="1" x14ac:dyDescent="0.15">
      <c r="A11" s="23"/>
      <c r="B11" s="654" t="s">
        <v>137</v>
      </c>
      <c r="C11" s="654"/>
      <c r="D11" s="72"/>
      <c r="E11" s="41">
        <v>314701</v>
      </c>
      <c r="F11" s="754">
        <f>(E11/H3)*1000</f>
        <v>41250.622624197145</v>
      </c>
      <c r="G11" s="731"/>
      <c r="H11" s="715">
        <f>(E11/H4)*1000</f>
        <v>91323.563551944288</v>
      </c>
      <c r="I11" s="716"/>
    </row>
    <row r="12" spans="1:9" ht="18" customHeight="1" thickBot="1" x14ac:dyDescent="0.2">
      <c r="A12" s="23"/>
      <c r="B12" s="654" t="s">
        <v>138</v>
      </c>
      <c r="C12" s="654"/>
      <c r="D12" s="72"/>
      <c r="E12" s="41">
        <v>23647</v>
      </c>
      <c r="F12" s="756">
        <f>(E12/H3)*1000</f>
        <v>3099.6198715427972</v>
      </c>
      <c r="G12" s="727"/>
      <c r="H12" s="715">
        <f>(E12/H4)*1000</f>
        <v>6862.1590249564715</v>
      </c>
      <c r="I12" s="716"/>
    </row>
    <row r="13" spans="1:9" ht="18" customHeight="1" thickTop="1" thickBot="1" x14ac:dyDescent="0.2">
      <c r="A13" s="99"/>
      <c r="B13" s="688" t="s">
        <v>153</v>
      </c>
      <c r="C13" s="688"/>
      <c r="D13" s="100"/>
      <c r="E13" s="124">
        <f>SUM(E10:E12)</f>
        <v>661677</v>
      </c>
      <c r="F13" s="757">
        <f>SUM(F10:G12)</f>
        <v>86731.812819504543</v>
      </c>
      <c r="G13" s="758"/>
      <c r="H13" s="750">
        <f>SUM(H10:I12)</f>
        <v>192013.05861868832</v>
      </c>
      <c r="I13" s="751"/>
    </row>
    <row r="15" spans="1:9" ht="18.75" customHeight="1" thickBot="1" x14ac:dyDescent="0.2">
      <c r="A15" t="s">
        <v>139</v>
      </c>
    </row>
    <row r="16" spans="1:9" ht="18" customHeight="1" x14ac:dyDescent="0.15">
      <c r="A16" s="675" t="s">
        <v>113</v>
      </c>
      <c r="B16" s="676"/>
      <c r="C16" s="676"/>
      <c r="D16" s="748"/>
      <c r="E16" s="752" t="s">
        <v>140</v>
      </c>
      <c r="F16" s="746" t="s">
        <v>152</v>
      </c>
      <c r="G16" s="741"/>
      <c r="H16" s="736" t="s">
        <v>129</v>
      </c>
      <c r="I16" s="737"/>
    </row>
    <row r="17" spans="1:9" ht="18" customHeight="1" x14ac:dyDescent="0.15">
      <c r="A17" s="689"/>
      <c r="B17" s="690"/>
      <c r="C17" s="690"/>
      <c r="D17" s="749"/>
      <c r="E17" s="753"/>
      <c r="F17" s="747"/>
      <c r="G17" s="743"/>
      <c r="H17" s="738"/>
      <c r="I17" s="739"/>
    </row>
    <row r="18" spans="1:9" ht="18" customHeight="1" x14ac:dyDescent="0.15">
      <c r="A18" s="23"/>
      <c r="B18" s="654" t="s">
        <v>141</v>
      </c>
      <c r="C18" s="654"/>
      <c r="D18" s="72"/>
      <c r="E18" s="41">
        <v>219429</v>
      </c>
      <c r="F18" s="728">
        <f>(E18/H3)*1000</f>
        <v>28762.485253637435</v>
      </c>
      <c r="G18" s="729"/>
      <c r="H18" s="715">
        <f>(E18/H4)*1000</f>
        <v>63676.43644805572</v>
      </c>
      <c r="I18" s="716"/>
    </row>
    <row r="19" spans="1:9" ht="18" customHeight="1" x14ac:dyDescent="0.15">
      <c r="A19" s="23"/>
      <c r="B19" s="654" t="s">
        <v>142</v>
      </c>
      <c r="C19" s="654"/>
      <c r="D19" s="72"/>
      <c r="E19" s="41">
        <v>1846791</v>
      </c>
      <c r="F19" s="730">
        <f>(E19/H3)*1000</f>
        <v>242075.10813999214</v>
      </c>
      <c r="G19" s="731"/>
      <c r="H19" s="715">
        <f>(E19/H4)*1000</f>
        <v>535923.09924550203</v>
      </c>
      <c r="I19" s="716"/>
    </row>
    <row r="20" spans="1:9" ht="18" customHeight="1" x14ac:dyDescent="0.15">
      <c r="A20" s="23"/>
      <c r="B20" s="654" t="s">
        <v>143</v>
      </c>
      <c r="C20" s="654"/>
      <c r="D20" s="72"/>
      <c r="E20" s="41">
        <v>99663</v>
      </c>
      <c r="F20" s="730">
        <f>(E20/H3)*1000</f>
        <v>13063.704286276052</v>
      </c>
      <c r="G20" s="731"/>
      <c r="H20" s="715">
        <f>(E20/H4)*1000</f>
        <v>28921.358096343585</v>
      </c>
      <c r="I20" s="716"/>
    </row>
    <row r="21" spans="1:9" ht="18" customHeight="1" x14ac:dyDescent="0.15">
      <c r="A21" s="23"/>
      <c r="B21" s="654" t="s">
        <v>144</v>
      </c>
      <c r="C21" s="654"/>
      <c r="D21" s="72"/>
      <c r="E21" s="41">
        <v>119946</v>
      </c>
      <c r="F21" s="730">
        <f>(E21/H3)*1000</f>
        <v>15722.375147463625</v>
      </c>
      <c r="G21" s="731"/>
      <c r="H21" s="715">
        <f>(E21/H4)*1000</f>
        <v>34807.312826465473</v>
      </c>
      <c r="I21" s="716"/>
    </row>
    <row r="22" spans="1:9" ht="18" customHeight="1" x14ac:dyDescent="0.15">
      <c r="A22" s="23"/>
      <c r="B22" s="654" t="s">
        <v>145</v>
      </c>
      <c r="C22" s="654"/>
      <c r="D22" s="72"/>
      <c r="E22" s="41">
        <v>46814</v>
      </c>
      <c r="F22" s="730">
        <f>(E22/H3)*1000</f>
        <v>6136.3219294796172</v>
      </c>
      <c r="G22" s="731"/>
      <c r="H22" s="715">
        <f>(E22/H4)*1000</f>
        <v>13585.026117237376</v>
      </c>
      <c r="I22" s="716"/>
    </row>
    <row r="23" spans="1:9" ht="18" customHeight="1" x14ac:dyDescent="0.15">
      <c r="A23" s="23"/>
      <c r="B23" s="654" t="s">
        <v>146</v>
      </c>
      <c r="C23" s="654"/>
      <c r="D23" s="72"/>
      <c r="E23" s="41">
        <v>3669</v>
      </c>
      <c r="F23" s="730">
        <f>(E23/H3)*1000</f>
        <v>480.92803775068813</v>
      </c>
      <c r="G23" s="731"/>
      <c r="H23" s="715">
        <f>(E23/H4)*1000</f>
        <v>1064.7127103888567</v>
      </c>
      <c r="I23" s="716"/>
    </row>
    <row r="24" spans="1:9" ht="18" customHeight="1" x14ac:dyDescent="0.15">
      <c r="A24" s="23"/>
      <c r="B24" s="654" t="s">
        <v>147</v>
      </c>
      <c r="C24" s="654"/>
      <c r="D24" s="72"/>
      <c r="E24" s="41">
        <v>195058</v>
      </c>
      <c r="F24" s="730">
        <f>(E24/H3)*1000</f>
        <v>25567.964346572287</v>
      </c>
      <c r="G24" s="731"/>
      <c r="H24" s="715">
        <f>(E24/H4)*1000</f>
        <v>56604.178757980262</v>
      </c>
      <c r="I24" s="716"/>
    </row>
    <row r="25" spans="1:9" ht="18" customHeight="1" x14ac:dyDescent="0.15">
      <c r="A25" s="23"/>
      <c r="B25" s="654" t="s">
        <v>148</v>
      </c>
      <c r="C25" s="654"/>
      <c r="D25" s="72"/>
      <c r="E25" s="41">
        <v>0</v>
      </c>
      <c r="F25" s="730">
        <f>(E25/H3)*1000</f>
        <v>0</v>
      </c>
      <c r="G25" s="731"/>
      <c r="H25" s="715">
        <f>(E25/H4)*1000</f>
        <v>0</v>
      </c>
      <c r="I25" s="716"/>
    </row>
    <row r="26" spans="1:9" ht="18" customHeight="1" x14ac:dyDescent="0.15">
      <c r="A26" s="23"/>
      <c r="B26" s="654" t="s">
        <v>149</v>
      </c>
      <c r="C26" s="654"/>
      <c r="D26" s="72"/>
      <c r="E26" s="41">
        <v>0</v>
      </c>
      <c r="F26" s="730">
        <f>(E26/H3)*1000</f>
        <v>0</v>
      </c>
      <c r="G26" s="731"/>
      <c r="H26" s="715">
        <f>(E26/H4)*1000</f>
        <v>0</v>
      </c>
      <c r="I26" s="716"/>
    </row>
    <row r="27" spans="1:9" ht="18" customHeight="1" x14ac:dyDescent="0.15">
      <c r="A27" s="23"/>
      <c r="B27" s="654" t="s">
        <v>150</v>
      </c>
      <c r="C27" s="654"/>
      <c r="D27" s="72"/>
      <c r="E27" s="41">
        <v>26041</v>
      </c>
      <c r="F27" s="730">
        <f>(E27/H3)*1000</f>
        <v>3413.4224669026084</v>
      </c>
      <c r="G27" s="731"/>
      <c r="H27" s="715">
        <f>(E27/H4)*1000</f>
        <v>7556.8775391758563</v>
      </c>
      <c r="I27" s="716"/>
    </row>
    <row r="28" spans="1:9" ht="18" customHeight="1" x14ac:dyDescent="0.15">
      <c r="A28" s="23"/>
      <c r="B28" s="654" t="s">
        <v>151</v>
      </c>
      <c r="C28" s="654"/>
      <c r="D28" s="72"/>
      <c r="E28" s="41">
        <v>2207017</v>
      </c>
      <c r="F28" s="732">
        <f>(E28/H3)*1000</f>
        <v>289293.09214838117</v>
      </c>
      <c r="G28" s="733"/>
      <c r="H28" s="715">
        <f>(E28/H4)*1000</f>
        <v>640457.6320371445</v>
      </c>
      <c r="I28" s="716"/>
    </row>
    <row r="29" spans="1:9" ht="18" customHeight="1" x14ac:dyDescent="0.15">
      <c r="A29" s="103"/>
      <c r="B29" s="755" t="s">
        <v>200</v>
      </c>
      <c r="C29" s="755"/>
      <c r="D29" s="172"/>
      <c r="E29" s="70">
        <v>1012584</v>
      </c>
      <c r="F29" s="732">
        <f>(E29/H3)*1000</f>
        <v>132728.27369248919</v>
      </c>
      <c r="G29" s="733"/>
      <c r="H29" s="724">
        <f>(E29/H4)*1000</f>
        <v>293843.29657573998</v>
      </c>
      <c r="I29" s="725"/>
    </row>
    <row r="30" spans="1:9" ht="18" customHeight="1" thickBot="1" x14ac:dyDescent="0.2">
      <c r="A30" s="508"/>
      <c r="B30" s="714" t="s">
        <v>376</v>
      </c>
      <c r="C30" s="714"/>
      <c r="D30" s="509"/>
      <c r="E30" s="57">
        <v>255300</v>
      </c>
      <c r="F30" s="726">
        <f>(E30/H3)*1000</f>
        <v>33464.412111679114</v>
      </c>
      <c r="G30" s="727"/>
      <c r="H30" s="724">
        <f>(E30/H4)*1000</f>
        <v>74085.896691816597</v>
      </c>
      <c r="I30" s="725"/>
    </row>
    <row r="31" spans="1:9" ht="18" customHeight="1" thickTop="1" thickBot="1" x14ac:dyDescent="0.2">
      <c r="A31" s="99"/>
      <c r="B31" s="688" t="s">
        <v>153</v>
      </c>
      <c r="C31" s="688"/>
      <c r="D31" s="100"/>
      <c r="E31" s="124">
        <f>SUM(E18:E30)</f>
        <v>6032312</v>
      </c>
      <c r="F31" s="775">
        <f>SUM(F18:F30)</f>
        <v>790708.08756062388</v>
      </c>
      <c r="G31" s="758">
        <f>SUM(G18:G30)</f>
        <v>0</v>
      </c>
      <c r="H31" s="750">
        <f>SUM(H18:H30)</f>
        <v>1750525.8270458502</v>
      </c>
      <c r="I31" s="751">
        <f>SUM(I18:I30)</f>
        <v>0</v>
      </c>
    </row>
    <row r="32" spans="1:9" ht="18.75" customHeight="1" x14ac:dyDescent="0.15">
      <c r="A32" t="s">
        <v>154</v>
      </c>
    </row>
    <row r="34" spans="1:9" ht="18.75" customHeight="1" thickBot="1" x14ac:dyDescent="0.2">
      <c r="A34" t="s">
        <v>155</v>
      </c>
    </row>
    <row r="35" spans="1:9" ht="18" customHeight="1" x14ac:dyDescent="0.15">
      <c r="A35" s="675" t="s">
        <v>113</v>
      </c>
      <c r="B35" s="676"/>
      <c r="C35" s="676"/>
      <c r="D35" s="748"/>
      <c r="E35" s="734" t="s">
        <v>377</v>
      </c>
      <c r="F35" s="740" t="s">
        <v>152</v>
      </c>
      <c r="G35" s="741"/>
      <c r="H35" s="736" t="s">
        <v>129</v>
      </c>
      <c r="I35" s="737"/>
    </row>
    <row r="36" spans="1:9" ht="18" customHeight="1" x14ac:dyDescent="0.15">
      <c r="A36" s="689"/>
      <c r="B36" s="690"/>
      <c r="C36" s="690"/>
      <c r="D36" s="749"/>
      <c r="E36" s="735"/>
      <c r="F36" s="742"/>
      <c r="G36" s="743"/>
      <c r="H36" s="738"/>
      <c r="I36" s="739"/>
    </row>
    <row r="37" spans="1:9" ht="18" customHeight="1" x14ac:dyDescent="0.15">
      <c r="A37" s="23"/>
      <c r="B37" s="654" t="s">
        <v>156</v>
      </c>
      <c r="C37" s="654"/>
      <c r="D37" s="72"/>
      <c r="E37" s="41">
        <v>1627026</v>
      </c>
      <c r="F37" s="722">
        <f>(E37/H3)*1000</f>
        <v>213268.58041683049</v>
      </c>
      <c r="G37" s="723"/>
      <c r="H37" s="715">
        <f>(E37/H4)*1000</f>
        <v>472149.1584445734</v>
      </c>
      <c r="I37" s="716"/>
    </row>
    <row r="38" spans="1:9" ht="18" customHeight="1" x14ac:dyDescent="0.15">
      <c r="A38" s="23"/>
      <c r="B38" s="654" t="s">
        <v>157</v>
      </c>
      <c r="C38" s="654"/>
      <c r="D38" s="72"/>
      <c r="E38" s="41">
        <f>SUM(E39:E40)</f>
        <v>435119</v>
      </c>
      <c r="F38" s="720">
        <f>SUM(F39:G40)</f>
        <v>57034.866955039979</v>
      </c>
      <c r="G38" s="721"/>
      <c r="H38" s="715">
        <f>SUM(H39:I40)</f>
        <v>126267.84677887405</v>
      </c>
      <c r="I38" s="716"/>
    </row>
    <row r="39" spans="1:9" ht="18" customHeight="1" x14ac:dyDescent="0.15">
      <c r="A39" s="23"/>
      <c r="B39" s="717" t="s">
        <v>158</v>
      </c>
      <c r="C39" s="717"/>
      <c r="D39" s="72"/>
      <c r="E39" s="41">
        <v>75553</v>
      </c>
      <c r="F39" s="720">
        <f>(E39/H3)*1000</f>
        <v>9903.394940359156</v>
      </c>
      <c r="G39" s="721"/>
      <c r="H39" s="715">
        <f>(E39/H4)*1000</f>
        <v>21924.840394660474</v>
      </c>
      <c r="I39" s="716"/>
    </row>
    <row r="40" spans="1:9" ht="18" customHeight="1" thickBot="1" x14ac:dyDescent="0.2">
      <c r="A40" s="23"/>
      <c r="B40" s="717" t="s">
        <v>159</v>
      </c>
      <c r="C40" s="717"/>
      <c r="D40" s="72"/>
      <c r="E40" s="41">
        <v>359566</v>
      </c>
      <c r="F40" s="718">
        <f>(E40/H3)*1000</f>
        <v>47131.472014680825</v>
      </c>
      <c r="G40" s="719"/>
      <c r="H40" s="715">
        <f>(E40/H4)*1000</f>
        <v>104343.00638421359</v>
      </c>
      <c r="I40" s="716"/>
    </row>
    <row r="41" spans="1:9" ht="18" customHeight="1" thickTop="1" thickBot="1" x14ac:dyDescent="0.2">
      <c r="A41" s="99"/>
      <c r="B41" s="688" t="s">
        <v>153</v>
      </c>
      <c r="C41" s="688"/>
      <c r="D41" s="100"/>
      <c r="E41" s="124">
        <f>SUM(E37:E38)</f>
        <v>2062145</v>
      </c>
      <c r="F41" s="768">
        <f>SUM(F37:G38)</f>
        <v>270303.44737187045</v>
      </c>
      <c r="G41" s="769"/>
      <c r="H41" s="750">
        <f>SUM(H37:I38)</f>
        <v>598417.00522344746</v>
      </c>
      <c r="I41" s="751"/>
    </row>
    <row r="43" spans="1:9" ht="18.75" customHeight="1" thickBot="1" x14ac:dyDescent="0.2">
      <c r="A43" t="s">
        <v>160</v>
      </c>
    </row>
    <row r="44" spans="1:9" ht="18" customHeight="1" x14ac:dyDescent="0.15">
      <c r="A44" s="675" t="s">
        <v>113</v>
      </c>
      <c r="B44" s="676"/>
      <c r="C44" s="676"/>
      <c r="D44" s="748"/>
      <c r="E44" s="770" t="s">
        <v>161</v>
      </c>
      <c r="F44" s="771"/>
      <c r="G44" s="772" t="s">
        <v>163</v>
      </c>
      <c r="H44" s="773"/>
      <c r="I44" s="774"/>
    </row>
    <row r="45" spans="1:9" ht="18" customHeight="1" x14ac:dyDescent="0.15">
      <c r="A45" s="103"/>
      <c r="B45" s="662" t="s">
        <v>162</v>
      </c>
      <c r="C45" s="662"/>
      <c r="D45" s="121"/>
      <c r="E45" s="759">
        <v>2000000</v>
      </c>
      <c r="F45" s="760"/>
      <c r="G45" s="732">
        <v>0</v>
      </c>
      <c r="H45" s="763"/>
      <c r="I45" s="764"/>
    </row>
    <row r="46" spans="1:9" ht="18" customHeight="1" thickBot="1" x14ac:dyDescent="0.2">
      <c r="A46" s="122"/>
      <c r="B46" s="697"/>
      <c r="C46" s="697"/>
      <c r="D46" s="123"/>
      <c r="E46" s="761"/>
      <c r="F46" s="762"/>
      <c r="G46" s="765"/>
      <c r="H46" s="766"/>
      <c r="I46" s="767"/>
    </row>
  </sheetData>
  <mergeCells count="87">
    <mergeCell ref="F31:G31"/>
    <mergeCell ref="H31:I31"/>
    <mergeCell ref="A35:D36"/>
    <mergeCell ref="E35:E36"/>
    <mergeCell ref="F35:G36"/>
    <mergeCell ref="H35:I36"/>
    <mergeCell ref="B45:C46"/>
    <mergeCell ref="E45:F46"/>
    <mergeCell ref="G45:I46"/>
    <mergeCell ref="B41:C41"/>
    <mergeCell ref="F41:G41"/>
    <mergeCell ref="H41:I41"/>
    <mergeCell ref="A44:D44"/>
    <mergeCell ref="E44:F44"/>
    <mergeCell ref="G44:I44"/>
    <mergeCell ref="B29:C29"/>
    <mergeCell ref="F29:G29"/>
    <mergeCell ref="H29:I29"/>
    <mergeCell ref="B10:C10"/>
    <mergeCell ref="B13:C13"/>
    <mergeCell ref="B11:C11"/>
    <mergeCell ref="B27:C27"/>
    <mergeCell ref="H27:I27"/>
    <mergeCell ref="B26:C26"/>
    <mergeCell ref="B24:C24"/>
    <mergeCell ref="B25:C25"/>
    <mergeCell ref="H19:I19"/>
    <mergeCell ref="H11:I11"/>
    <mergeCell ref="F12:G12"/>
    <mergeCell ref="B28:C28"/>
    <mergeCell ref="F13:G13"/>
    <mergeCell ref="E8:E9"/>
    <mergeCell ref="H8:I9"/>
    <mergeCell ref="H10:I10"/>
    <mergeCell ref="B18:C18"/>
    <mergeCell ref="H18:I18"/>
    <mergeCell ref="F8:G9"/>
    <mergeCell ref="F10:G10"/>
    <mergeCell ref="F16:G17"/>
    <mergeCell ref="A8:D9"/>
    <mergeCell ref="B12:C12"/>
    <mergeCell ref="H12:I12"/>
    <mergeCell ref="H13:I13"/>
    <mergeCell ref="A16:D17"/>
    <mergeCell ref="E16:E17"/>
    <mergeCell ref="H16:I17"/>
    <mergeCell ref="F11:G11"/>
    <mergeCell ref="B19:C19"/>
    <mergeCell ref="B20:C20"/>
    <mergeCell ref="B21:C21"/>
    <mergeCell ref="B22:C22"/>
    <mergeCell ref="H24:I24"/>
    <mergeCell ref="F21:G21"/>
    <mergeCell ref="F24:G24"/>
    <mergeCell ref="B23:C23"/>
    <mergeCell ref="F18:G18"/>
    <mergeCell ref="F19:G19"/>
    <mergeCell ref="F20:G20"/>
    <mergeCell ref="F23:G23"/>
    <mergeCell ref="H28:I28"/>
    <mergeCell ref="H20:I20"/>
    <mergeCell ref="H21:I21"/>
    <mergeCell ref="H22:I22"/>
    <mergeCell ref="H23:I23"/>
    <mergeCell ref="F22:G22"/>
    <mergeCell ref="F25:G25"/>
    <mergeCell ref="F26:G26"/>
    <mergeCell ref="F27:G27"/>
    <mergeCell ref="F28:G28"/>
    <mergeCell ref="H25:I25"/>
    <mergeCell ref="H26:I26"/>
    <mergeCell ref="B30:C30"/>
    <mergeCell ref="B37:C37"/>
    <mergeCell ref="H37:I37"/>
    <mergeCell ref="B39:C39"/>
    <mergeCell ref="B40:C40"/>
    <mergeCell ref="H40:I40"/>
    <mergeCell ref="F40:G40"/>
    <mergeCell ref="F39:G39"/>
    <mergeCell ref="B38:C38"/>
    <mergeCell ref="H38:I38"/>
    <mergeCell ref="F38:G38"/>
    <mergeCell ref="H39:I39"/>
    <mergeCell ref="F37:G37"/>
    <mergeCell ref="H30:I30"/>
    <mergeCell ref="F30:G30"/>
    <mergeCell ref="B31:C31"/>
  </mergeCells>
  <phoneticPr fontId="5"/>
  <pageMargins left="0.70866141732283472" right="0.70866141732283472" top="0.74803149606299213" bottom="0.74803149606299213"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14"/>
  <sheetViews>
    <sheetView view="pageBreakPreview" zoomScale="80" zoomScaleNormal="100" zoomScaleSheetLayoutView="80" workbookViewId="0">
      <selection sqref="A1:E1"/>
    </sheetView>
  </sheetViews>
  <sheetFormatPr defaultRowHeight="13.5" x14ac:dyDescent="0.15"/>
  <cols>
    <col min="1" max="1" width="4.625" customWidth="1"/>
    <col min="2" max="3" width="0.875" customWidth="1"/>
    <col min="4" max="4" width="22.625" customWidth="1"/>
    <col min="5" max="5" width="0.875" customWidth="1"/>
    <col min="6" max="6" width="11.125" customWidth="1"/>
    <col min="7" max="7" width="12.25" customWidth="1"/>
    <col min="8" max="8" width="12.375" customWidth="1"/>
    <col min="9" max="12" width="11.125" customWidth="1"/>
    <col min="13" max="13" width="12.5" bestFit="1" customWidth="1"/>
    <col min="14" max="15" width="11.125" customWidth="1"/>
    <col min="16" max="16" width="12.5" bestFit="1" customWidth="1"/>
    <col min="17" max="17" width="11.125" customWidth="1"/>
  </cols>
  <sheetData>
    <row r="1" spans="1:18" ht="21.75" thickBot="1" x14ac:dyDescent="0.2">
      <c r="A1" s="792" t="s">
        <v>201</v>
      </c>
      <c r="B1" s="792"/>
      <c r="C1" s="792"/>
      <c r="D1" s="792"/>
      <c r="E1" s="792"/>
      <c r="F1" s="189"/>
      <c r="G1" s="176"/>
      <c r="H1" s="176"/>
      <c r="I1" s="189"/>
      <c r="J1" s="176"/>
      <c r="K1" s="176"/>
      <c r="L1" s="189"/>
      <c r="M1" s="176"/>
      <c r="N1" s="176"/>
      <c r="O1" s="176"/>
      <c r="P1" s="807" t="s">
        <v>202</v>
      </c>
      <c r="Q1" s="807"/>
    </row>
    <row r="2" spans="1:18" s="400" customFormat="1" ht="18" customHeight="1" x14ac:dyDescent="0.15">
      <c r="A2" s="812" t="s">
        <v>203</v>
      </c>
      <c r="B2" s="794"/>
      <c r="C2" s="794"/>
      <c r="D2" s="794"/>
      <c r="E2" s="795"/>
      <c r="F2" s="793" t="s">
        <v>204</v>
      </c>
      <c r="G2" s="794"/>
      <c r="H2" s="795"/>
      <c r="I2" s="793" t="s">
        <v>174</v>
      </c>
      <c r="J2" s="794"/>
      <c r="K2" s="794"/>
      <c r="L2" s="794"/>
      <c r="M2" s="794"/>
      <c r="N2" s="794"/>
      <c r="O2" s="794"/>
      <c r="P2" s="794"/>
      <c r="Q2" s="799"/>
    </row>
    <row r="3" spans="1:18" s="400" customFormat="1" ht="18" customHeight="1" x14ac:dyDescent="0.15">
      <c r="A3" s="813"/>
      <c r="B3" s="814"/>
      <c r="C3" s="814"/>
      <c r="D3" s="814"/>
      <c r="E3" s="815"/>
      <c r="F3" s="796"/>
      <c r="G3" s="797"/>
      <c r="H3" s="798"/>
      <c r="I3" s="800" t="s">
        <v>205</v>
      </c>
      <c r="J3" s="801"/>
      <c r="K3" s="802"/>
      <c r="L3" s="800" t="s">
        <v>175</v>
      </c>
      <c r="M3" s="801"/>
      <c r="N3" s="802"/>
      <c r="O3" s="800" t="s">
        <v>206</v>
      </c>
      <c r="P3" s="801"/>
      <c r="Q3" s="810"/>
    </row>
    <row r="4" spans="1:18" s="400" customFormat="1" ht="45.75" customHeight="1" x14ac:dyDescent="0.15">
      <c r="A4" s="816"/>
      <c r="B4" s="797"/>
      <c r="C4" s="797"/>
      <c r="D4" s="797"/>
      <c r="E4" s="798"/>
      <c r="F4" s="401" t="s">
        <v>207</v>
      </c>
      <c r="G4" s="402" t="s">
        <v>342</v>
      </c>
      <c r="H4" s="403" t="s">
        <v>343</v>
      </c>
      <c r="I4" s="401" t="s">
        <v>207</v>
      </c>
      <c r="J4" s="402" t="s">
        <v>342</v>
      </c>
      <c r="K4" s="403" t="s">
        <v>343</v>
      </c>
      <c r="L4" s="401" t="s">
        <v>207</v>
      </c>
      <c r="M4" s="402" t="s">
        <v>342</v>
      </c>
      <c r="N4" s="403" t="s">
        <v>343</v>
      </c>
      <c r="O4" s="401" t="s">
        <v>207</v>
      </c>
      <c r="P4" s="402" t="s">
        <v>342</v>
      </c>
      <c r="Q4" s="404" t="s">
        <v>343</v>
      </c>
    </row>
    <row r="5" spans="1:18" s="400" customFormat="1" ht="28.5" customHeight="1" x14ac:dyDescent="0.15">
      <c r="A5" s="817" t="s">
        <v>208</v>
      </c>
      <c r="B5" s="405"/>
      <c r="C5" s="824" t="s">
        <v>166</v>
      </c>
      <c r="D5" s="825"/>
      <c r="E5" s="282"/>
      <c r="F5" s="803">
        <v>13929</v>
      </c>
      <c r="G5" s="808"/>
      <c r="H5" s="821">
        <f>SUM(F5:G8)</f>
        <v>13929</v>
      </c>
      <c r="I5" s="408"/>
      <c r="J5" s="409"/>
      <c r="K5" s="395"/>
      <c r="L5" s="408">
        <v>3001.72</v>
      </c>
      <c r="M5" s="409"/>
      <c r="N5" s="395">
        <f>SUM(L5:M5)</f>
        <v>3001.72</v>
      </c>
      <c r="O5" s="410">
        <f>I5+L5</f>
        <v>3001.72</v>
      </c>
      <c r="P5" s="409"/>
      <c r="Q5" s="411">
        <f>SUM(O5:P5)</f>
        <v>3001.72</v>
      </c>
    </row>
    <row r="6" spans="1:18" s="400" customFormat="1" ht="28.5" customHeight="1" x14ac:dyDescent="0.15">
      <c r="A6" s="818"/>
      <c r="B6" s="290"/>
      <c r="C6" s="405"/>
      <c r="D6" s="289" t="s">
        <v>177</v>
      </c>
      <c r="E6" s="287"/>
      <c r="F6" s="804"/>
      <c r="G6" s="808"/>
      <c r="H6" s="821"/>
      <c r="I6" s="412"/>
      <c r="J6" s="413"/>
      <c r="K6" s="396"/>
      <c r="L6" s="412">
        <v>439.19</v>
      </c>
      <c r="M6" s="413"/>
      <c r="N6" s="396">
        <f>SUM(L6:M6)</f>
        <v>439.19</v>
      </c>
      <c r="O6" s="414">
        <f>I6+L6</f>
        <v>439.19</v>
      </c>
      <c r="P6" s="413"/>
      <c r="Q6" s="415">
        <f>SUM(O6:P6)</f>
        <v>439.19</v>
      </c>
    </row>
    <row r="7" spans="1:18" s="400" customFormat="1" ht="28.5" customHeight="1" x14ac:dyDescent="0.15">
      <c r="A7" s="818"/>
      <c r="B7" s="290"/>
      <c r="C7" s="405"/>
      <c r="D7" s="289" t="s">
        <v>176</v>
      </c>
      <c r="E7" s="287"/>
      <c r="F7" s="804"/>
      <c r="G7" s="808"/>
      <c r="H7" s="821"/>
      <c r="I7" s="412">
        <v>38.880000000000003</v>
      </c>
      <c r="J7" s="413"/>
      <c r="K7" s="396">
        <f>SUM(I7:J7)</f>
        <v>38.880000000000003</v>
      </c>
      <c r="L7" s="412"/>
      <c r="M7" s="413"/>
      <c r="N7" s="396"/>
      <c r="O7" s="414">
        <f t="shared" ref="O7:O14" si="0">I7+L7</f>
        <v>38.880000000000003</v>
      </c>
      <c r="P7" s="413"/>
      <c r="Q7" s="415">
        <f t="shared" ref="Q7:Q14" si="1">SUM(O7:P7)</f>
        <v>38.880000000000003</v>
      </c>
    </row>
    <row r="8" spans="1:18" s="400" customFormat="1" ht="28.5" customHeight="1" x14ac:dyDescent="0.15">
      <c r="A8" s="818"/>
      <c r="B8" s="291"/>
      <c r="C8" s="416"/>
      <c r="D8" s="289" t="s">
        <v>209</v>
      </c>
      <c r="E8" s="287"/>
      <c r="F8" s="805"/>
      <c r="G8" s="809"/>
      <c r="H8" s="822"/>
      <c r="I8" s="412">
        <v>55.37</v>
      </c>
      <c r="J8" s="413"/>
      <c r="K8" s="396">
        <f>SUM(I8:J8)</f>
        <v>55.37</v>
      </c>
      <c r="L8" s="412">
        <v>15.83</v>
      </c>
      <c r="M8" s="413"/>
      <c r="N8" s="396">
        <f t="shared" ref="N8:N14" si="2">SUM(L8:M8)</f>
        <v>15.83</v>
      </c>
      <c r="O8" s="414">
        <f t="shared" si="0"/>
        <v>71.2</v>
      </c>
      <c r="P8" s="413"/>
      <c r="Q8" s="415">
        <f t="shared" si="1"/>
        <v>71.2</v>
      </c>
    </row>
    <row r="9" spans="1:18" s="400" customFormat="1" ht="28.5" customHeight="1" x14ac:dyDescent="0.15">
      <c r="A9" s="818"/>
      <c r="B9" s="417"/>
      <c r="C9" s="780" t="s">
        <v>210</v>
      </c>
      <c r="D9" s="780"/>
      <c r="E9" s="287"/>
      <c r="F9" s="412">
        <v>3180</v>
      </c>
      <c r="G9" s="413"/>
      <c r="H9" s="396">
        <f>SUM(F9:G9)</f>
        <v>3180</v>
      </c>
      <c r="I9" s="412"/>
      <c r="J9" s="413"/>
      <c r="K9" s="396"/>
      <c r="L9" s="412"/>
      <c r="M9" s="413"/>
      <c r="N9" s="396"/>
      <c r="O9" s="414"/>
      <c r="P9" s="413"/>
      <c r="Q9" s="415"/>
    </row>
    <row r="10" spans="1:18" s="400" customFormat="1" ht="28.5" customHeight="1" x14ac:dyDescent="0.15">
      <c r="A10" s="818"/>
      <c r="B10" s="418"/>
      <c r="C10" s="786" t="s">
        <v>180</v>
      </c>
      <c r="D10" s="780"/>
      <c r="E10" s="419"/>
      <c r="F10" s="806">
        <v>12517.97</v>
      </c>
      <c r="G10" s="811"/>
      <c r="H10" s="823">
        <f>SUM(F10:G12)</f>
        <v>12517.97</v>
      </c>
      <c r="I10" s="420"/>
      <c r="J10" s="421"/>
      <c r="K10" s="396"/>
      <c r="L10" s="420">
        <v>319.49</v>
      </c>
      <c r="M10" s="421"/>
      <c r="N10" s="396">
        <f t="shared" si="2"/>
        <v>319.49</v>
      </c>
      <c r="O10" s="414">
        <f t="shared" si="0"/>
        <v>319.49</v>
      </c>
      <c r="P10" s="413"/>
      <c r="Q10" s="415">
        <f t="shared" si="1"/>
        <v>319.49</v>
      </c>
    </row>
    <row r="11" spans="1:18" s="400" customFormat="1" ht="28.5" customHeight="1" x14ac:dyDescent="0.15">
      <c r="A11" s="818"/>
      <c r="B11" s="290"/>
      <c r="C11" s="422"/>
      <c r="D11" s="289" t="s">
        <v>178</v>
      </c>
      <c r="E11" s="419"/>
      <c r="F11" s="804"/>
      <c r="G11" s="808"/>
      <c r="H11" s="821"/>
      <c r="I11" s="420"/>
      <c r="J11" s="421"/>
      <c r="K11" s="396"/>
      <c r="L11" s="420">
        <v>822.68</v>
      </c>
      <c r="M11" s="421"/>
      <c r="N11" s="396">
        <f t="shared" si="2"/>
        <v>822.68</v>
      </c>
      <c r="O11" s="414">
        <f t="shared" si="0"/>
        <v>822.68</v>
      </c>
      <c r="P11" s="413"/>
      <c r="Q11" s="415">
        <f t="shared" si="1"/>
        <v>822.68</v>
      </c>
    </row>
    <row r="12" spans="1:18" s="400" customFormat="1" ht="28.5" customHeight="1" x14ac:dyDescent="0.15">
      <c r="A12" s="818"/>
      <c r="B12" s="291"/>
      <c r="C12" s="423"/>
      <c r="D12" s="289" t="s">
        <v>179</v>
      </c>
      <c r="E12" s="419"/>
      <c r="F12" s="805"/>
      <c r="G12" s="809"/>
      <c r="H12" s="822"/>
      <c r="I12" s="420"/>
      <c r="J12" s="421"/>
      <c r="K12" s="396"/>
      <c r="L12" s="420">
        <v>475.55</v>
      </c>
      <c r="M12" s="421"/>
      <c r="N12" s="396">
        <f t="shared" si="2"/>
        <v>475.55</v>
      </c>
      <c r="O12" s="414">
        <f t="shared" si="0"/>
        <v>475.55</v>
      </c>
      <c r="P12" s="413"/>
      <c r="Q12" s="415">
        <f t="shared" si="1"/>
        <v>475.55</v>
      </c>
    </row>
    <row r="13" spans="1:18" s="400" customFormat="1" ht="28.5" customHeight="1" x14ac:dyDescent="0.15">
      <c r="A13" s="818"/>
      <c r="B13" s="418"/>
      <c r="C13" s="780" t="s">
        <v>211</v>
      </c>
      <c r="D13" s="780"/>
      <c r="E13" s="419"/>
      <c r="F13" s="420">
        <v>62</v>
      </c>
      <c r="G13" s="421"/>
      <c r="H13" s="397">
        <f>SUM(F13:G13)</f>
        <v>62</v>
      </c>
      <c r="I13" s="420"/>
      <c r="J13" s="421"/>
      <c r="K13" s="396"/>
      <c r="L13" s="420"/>
      <c r="M13" s="421"/>
      <c r="N13" s="396"/>
      <c r="O13" s="414"/>
      <c r="P13" s="413"/>
      <c r="Q13" s="415"/>
    </row>
    <row r="14" spans="1:18" s="400" customFormat="1" ht="28.5" customHeight="1" x14ac:dyDescent="0.15">
      <c r="A14" s="818"/>
      <c r="B14" s="418"/>
      <c r="C14" s="780" t="s">
        <v>212</v>
      </c>
      <c r="D14" s="780"/>
      <c r="E14" s="419"/>
      <c r="F14" s="420">
        <v>2366</v>
      </c>
      <c r="G14" s="421"/>
      <c r="H14" s="397">
        <f>SUM(F14:G14)</f>
        <v>2366</v>
      </c>
      <c r="I14" s="420"/>
      <c r="J14" s="421"/>
      <c r="K14" s="396"/>
      <c r="L14" s="420">
        <v>696.14</v>
      </c>
      <c r="M14" s="421"/>
      <c r="N14" s="396">
        <f t="shared" si="2"/>
        <v>696.14</v>
      </c>
      <c r="O14" s="414">
        <f t="shared" si="0"/>
        <v>696.14</v>
      </c>
      <c r="P14" s="413"/>
      <c r="Q14" s="415">
        <f t="shared" si="1"/>
        <v>696.14</v>
      </c>
    </row>
    <row r="15" spans="1:18" s="400" customFormat="1" ht="28.5" customHeight="1" x14ac:dyDescent="0.15">
      <c r="A15" s="819"/>
      <c r="B15" s="424"/>
      <c r="C15" s="424"/>
      <c r="D15" s="425" t="s">
        <v>0</v>
      </c>
      <c r="E15" s="426"/>
      <c r="F15" s="427">
        <f>SUM(F5:F14)</f>
        <v>32054.97</v>
      </c>
      <c r="G15" s="428"/>
      <c r="H15" s="398">
        <f>SUM(H5:H14)</f>
        <v>32054.97</v>
      </c>
      <c r="I15" s="427">
        <f>SUM(I5:I14)</f>
        <v>94.25</v>
      </c>
      <c r="J15" s="428"/>
      <c r="K15" s="398">
        <f>SUM(K5:K14)</f>
        <v>94.25</v>
      </c>
      <c r="L15" s="427">
        <f>SUM(L5:L14)</f>
        <v>5770.6</v>
      </c>
      <c r="M15" s="428"/>
      <c r="N15" s="398">
        <f>SUM(N5:N14)</f>
        <v>5770.6</v>
      </c>
      <c r="O15" s="427">
        <f>SUM(O5:O14)</f>
        <v>5864.85</v>
      </c>
      <c r="P15" s="428"/>
      <c r="Q15" s="429">
        <f>SUM(Q5:Q14)</f>
        <v>5864.85</v>
      </c>
    </row>
    <row r="16" spans="1:18" s="400" customFormat="1" ht="28.5" customHeight="1" x14ac:dyDescent="0.15">
      <c r="A16" s="781" t="s">
        <v>213</v>
      </c>
      <c r="B16" s="430"/>
      <c r="C16" s="820" t="s">
        <v>167</v>
      </c>
      <c r="D16" s="820"/>
      <c r="E16" s="196"/>
      <c r="F16" s="431">
        <v>93973.88</v>
      </c>
      <c r="G16" s="432"/>
      <c r="H16" s="399">
        <v>93973.88</v>
      </c>
      <c r="I16" s="433"/>
      <c r="J16" s="434"/>
      <c r="K16" s="435"/>
      <c r="L16" s="433">
        <v>13071</v>
      </c>
      <c r="M16" s="434"/>
      <c r="N16" s="435">
        <v>13071</v>
      </c>
      <c r="O16" s="436">
        <v>13071</v>
      </c>
      <c r="P16" s="434"/>
      <c r="Q16" s="411">
        <v>13071</v>
      </c>
      <c r="R16" s="527"/>
    </row>
    <row r="17" spans="1:18" s="400" customFormat="1" ht="28.5" customHeight="1" x14ac:dyDescent="0.15">
      <c r="A17" s="782"/>
      <c r="B17" s="416"/>
      <c r="C17" s="791" t="s">
        <v>326</v>
      </c>
      <c r="D17" s="791"/>
      <c r="E17" s="177"/>
      <c r="F17" s="437">
        <v>31679.21</v>
      </c>
      <c r="G17" s="439"/>
      <c r="H17" s="396">
        <v>31679.21</v>
      </c>
      <c r="I17" s="408"/>
      <c r="J17" s="409"/>
      <c r="K17" s="395"/>
      <c r="L17" s="408">
        <v>4790.3</v>
      </c>
      <c r="M17" s="409"/>
      <c r="N17" s="396">
        <v>4790.3</v>
      </c>
      <c r="O17" s="408">
        <v>4790.3</v>
      </c>
      <c r="P17" s="280"/>
      <c r="Q17" s="415">
        <v>4790.3</v>
      </c>
      <c r="R17" s="527"/>
    </row>
    <row r="18" spans="1:18" s="400" customFormat="1" ht="28.5" customHeight="1" x14ac:dyDescent="0.15">
      <c r="A18" s="782"/>
      <c r="B18" s="416"/>
      <c r="C18" s="780" t="s">
        <v>327</v>
      </c>
      <c r="D18" s="780"/>
      <c r="E18" s="386"/>
      <c r="F18" s="387">
        <v>1443.24</v>
      </c>
      <c r="G18" s="388"/>
      <c r="H18" s="389">
        <v>1443.24</v>
      </c>
      <c r="I18" s="285"/>
      <c r="J18" s="280"/>
      <c r="K18" s="286"/>
      <c r="L18" s="285">
        <v>757.16</v>
      </c>
      <c r="M18" s="280"/>
      <c r="N18" s="286">
        <v>757.16</v>
      </c>
      <c r="O18" s="285">
        <v>757.16</v>
      </c>
      <c r="P18" s="280"/>
      <c r="Q18" s="390">
        <v>757.16</v>
      </c>
      <c r="R18" s="527"/>
    </row>
    <row r="19" spans="1:18" s="400" customFormat="1" ht="28.5" customHeight="1" x14ac:dyDescent="0.15">
      <c r="A19" s="782"/>
      <c r="B19" s="417"/>
      <c r="C19" s="791" t="s">
        <v>214</v>
      </c>
      <c r="D19" s="791"/>
      <c r="E19" s="180"/>
      <c r="F19" s="412">
        <v>6902</v>
      </c>
      <c r="G19" s="413"/>
      <c r="H19" s="396">
        <v>6902</v>
      </c>
      <c r="I19" s="412"/>
      <c r="J19" s="413"/>
      <c r="K19" s="396"/>
      <c r="L19" s="412"/>
      <c r="M19" s="413"/>
      <c r="N19" s="396"/>
      <c r="O19" s="410"/>
      <c r="P19" s="409"/>
      <c r="Q19" s="415"/>
      <c r="R19" s="527"/>
    </row>
    <row r="20" spans="1:18" s="400" customFormat="1" ht="28.5" customHeight="1" x14ac:dyDescent="0.15">
      <c r="A20" s="782"/>
      <c r="B20" s="417"/>
      <c r="C20" s="791" t="s">
        <v>215</v>
      </c>
      <c r="D20" s="791"/>
      <c r="E20" s="180"/>
      <c r="F20" s="412">
        <v>10316.31</v>
      </c>
      <c r="G20" s="413"/>
      <c r="H20" s="396">
        <v>10316.31</v>
      </c>
      <c r="I20" s="412"/>
      <c r="J20" s="413"/>
      <c r="K20" s="396"/>
      <c r="L20" s="412"/>
      <c r="M20" s="413"/>
      <c r="N20" s="396"/>
      <c r="O20" s="410"/>
      <c r="P20" s="409"/>
      <c r="Q20" s="415"/>
      <c r="R20" s="527"/>
    </row>
    <row r="21" spans="1:18" s="400" customFormat="1" ht="28.5" customHeight="1" x14ac:dyDescent="0.15">
      <c r="A21" s="782"/>
      <c r="B21" s="417"/>
      <c r="C21" s="791" t="s">
        <v>216</v>
      </c>
      <c r="D21" s="791"/>
      <c r="E21" s="180"/>
      <c r="F21" s="412">
        <v>4760</v>
      </c>
      <c r="G21" s="413"/>
      <c r="H21" s="396">
        <v>4760</v>
      </c>
      <c r="I21" s="412"/>
      <c r="J21" s="413"/>
      <c r="K21" s="396"/>
      <c r="L21" s="412"/>
      <c r="M21" s="413"/>
      <c r="N21" s="396"/>
      <c r="O21" s="410"/>
      <c r="P21" s="409"/>
      <c r="Q21" s="415"/>
      <c r="R21" s="527"/>
    </row>
    <row r="22" spans="1:18" s="400" customFormat="1" ht="28.5" customHeight="1" x14ac:dyDescent="0.15">
      <c r="A22" s="782"/>
      <c r="B22" s="418"/>
      <c r="C22" s="826" t="s">
        <v>217</v>
      </c>
      <c r="D22" s="791"/>
      <c r="E22" s="180"/>
      <c r="F22" s="806">
        <v>17796.419999999998</v>
      </c>
      <c r="G22" s="474"/>
      <c r="H22" s="823">
        <v>17796.419999999998</v>
      </c>
      <c r="I22" s="412"/>
      <c r="J22" s="413"/>
      <c r="K22" s="396"/>
      <c r="L22" s="412">
        <v>5110.38</v>
      </c>
      <c r="M22" s="457"/>
      <c r="N22" s="396">
        <v>5110.38</v>
      </c>
      <c r="O22" s="410">
        <v>5110.38</v>
      </c>
      <c r="P22" s="409"/>
      <c r="Q22" s="415">
        <v>5110.38</v>
      </c>
      <c r="R22" s="527"/>
    </row>
    <row r="23" spans="1:18" s="400" customFormat="1" ht="28.5" customHeight="1" x14ac:dyDescent="0.15">
      <c r="A23" s="782"/>
      <c r="B23" s="290"/>
      <c r="C23" s="193"/>
      <c r="D23" s="392" t="s">
        <v>184</v>
      </c>
      <c r="E23" s="183"/>
      <c r="F23" s="804"/>
      <c r="G23" s="476"/>
      <c r="H23" s="821"/>
      <c r="I23" s="420"/>
      <c r="J23" s="421"/>
      <c r="K23" s="397"/>
      <c r="L23" s="420">
        <v>56.25</v>
      </c>
      <c r="M23" s="421"/>
      <c r="N23" s="397">
        <v>56.25</v>
      </c>
      <c r="O23" s="440">
        <v>56.25</v>
      </c>
      <c r="P23" s="407"/>
      <c r="Q23" s="459">
        <v>56.25</v>
      </c>
      <c r="R23" s="527"/>
    </row>
    <row r="24" spans="1:18" ht="28.5" customHeight="1" x14ac:dyDescent="0.15">
      <c r="A24" s="782"/>
      <c r="B24" s="185"/>
      <c r="C24" s="780" t="s">
        <v>218</v>
      </c>
      <c r="D24" s="780"/>
      <c r="E24" s="287"/>
      <c r="F24" s="475">
        <v>2997.22</v>
      </c>
      <c r="G24" s="484"/>
      <c r="H24" s="485">
        <v>2997.22</v>
      </c>
      <c r="I24" s="475"/>
      <c r="J24" s="476"/>
      <c r="K24" s="396"/>
      <c r="L24" s="475">
        <v>2159.46</v>
      </c>
      <c r="M24" s="476"/>
      <c r="N24" s="396">
        <f>SUM(L24:M24)</f>
        <v>2159.46</v>
      </c>
      <c r="O24" s="414">
        <f>I24+L24</f>
        <v>2159.46</v>
      </c>
      <c r="P24" s="413"/>
      <c r="Q24" s="415">
        <f>SUM(O24:P24)</f>
        <v>2159.46</v>
      </c>
      <c r="R24" s="527"/>
    </row>
    <row r="25" spans="1:18" ht="28.5" customHeight="1" x14ac:dyDescent="0.15">
      <c r="A25" s="782"/>
      <c r="B25" s="185"/>
      <c r="C25" s="825" t="s">
        <v>219</v>
      </c>
      <c r="D25" s="825"/>
      <c r="E25" s="282"/>
      <c r="F25" s="440">
        <v>10742.86</v>
      </c>
      <c r="G25" s="441"/>
      <c r="H25" s="442">
        <f t="shared" ref="H25:H35" si="3">SUM(F25:G25)</f>
        <v>10742.86</v>
      </c>
      <c r="I25" s="443"/>
      <c r="J25" s="492"/>
      <c r="K25" s="442"/>
      <c r="L25" s="444">
        <v>843.38</v>
      </c>
      <c r="M25" s="492"/>
      <c r="N25" s="442">
        <f>SUM(L25:M25)</f>
        <v>843.38</v>
      </c>
      <c r="O25" s="445">
        <f>I25+L25</f>
        <v>843.38</v>
      </c>
      <c r="P25" s="492"/>
      <c r="Q25" s="446">
        <f>SUM(O25:P25)</f>
        <v>843.38</v>
      </c>
      <c r="R25" s="527"/>
    </row>
    <row r="26" spans="1:18" ht="28.5" customHeight="1" x14ac:dyDescent="0.15">
      <c r="A26" s="782"/>
      <c r="B26" s="190"/>
      <c r="C26" s="786" t="s">
        <v>185</v>
      </c>
      <c r="D26" s="786"/>
      <c r="E26" s="419"/>
      <c r="F26" s="420">
        <v>763.68</v>
      </c>
      <c r="G26" s="421"/>
      <c r="H26" s="397">
        <f t="shared" si="3"/>
        <v>763.68</v>
      </c>
      <c r="I26" s="420"/>
      <c r="J26" s="421"/>
      <c r="K26" s="397"/>
      <c r="L26" s="420">
        <v>336</v>
      </c>
      <c r="M26" s="421"/>
      <c r="N26" s="397">
        <f>SUM(L26:M26)</f>
        <v>336</v>
      </c>
      <c r="O26" s="458">
        <f>I26+L26</f>
        <v>336</v>
      </c>
      <c r="P26" s="421"/>
      <c r="Q26" s="459">
        <f t="shared" ref="Q26:Q48" si="4">SUM(O26:P26)</f>
        <v>336</v>
      </c>
      <c r="R26" s="527"/>
    </row>
    <row r="27" spans="1:18" ht="28.5" customHeight="1" x14ac:dyDescent="0.15">
      <c r="A27" s="782"/>
      <c r="B27" s="185"/>
      <c r="C27" s="780" t="s">
        <v>220</v>
      </c>
      <c r="D27" s="780"/>
      <c r="E27" s="287"/>
      <c r="F27" s="412">
        <v>508.2</v>
      </c>
      <c r="G27" s="413"/>
      <c r="H27" s="396">
        <f t="shared" si="3"/>
        <v>508.2</v>
      </c>
      <c r="I27" s="412"/>
      <c r="J27" s="413"/>
      <c r="K27" s="396"/>
      <c r="L27" s="412">
        <v>216.14</v>
      </c>
      <c r="M27" s="413"/>
      <c r="N27" s="396">
        <f>SUM(L27:M27)</f>
        <v>216.14</v>
      </c>
      <c r="O27" s="414">
        <f t="shared" ref="O27:O48" si="5">I27+L27</f>
        <v>216.14</v>
      </c>
      <c r="P27" s="413"/>
      <c r="Q27" s="415">
        <f t="shared" si="4"/>
        <v>216.14</v>
      </c>
      <c r="R27" s="527"/>
    </row>
    <row r="28" spans="1:18" ht="28.5" customHeight="1" x14ac:dyDescent="0.15">
      <c r="A28" s="782"/>
      <c r="B28" s="185"/>
      <c r="C28" s="780" t="s">
        <v>221</v>
      </c>
      <c r="D28" s="780"/>
      <c r="E28" s="287"/>
      <c r="F28" s="412">
        <v>1395.72</v>
      </c>
      <c r="G28" s="413"/>
      <c r="H28" s="396">
        <f t="shared" si="3"/>
        <v>1395.72</v>
      </c>
      <c r="I28" s="412">
        <v>315.89999999999998</v>
      </c>
      <c r="J28" s="413"/>
      <c r="K28" s="396">
        <f>SUM(I28:J28)</f>
        <v>315.89999999999998</v>
      </c>
      <c r="L28" s="412"/>
      <c r="M28" s="413"/>
      <c r="N28" s="396"/>
      <c r="O28" s="414">
        <f t="shared" si="5"/>
        <v>315.89999999999998</v>
      </c>
      <c r="P28" s="413"/>
      <c r="Q28" s="415">
        <f t="shared" si="4"/>
        <v>315.89999999999998</v>
      </c>
      <c r="R28" s="527"/>
    </row>
    <row r="29" spans="1:18" ht="28.5" customHeight="1" x14ac:dyDescent="0.15">
      <c r="A29" s="782"/>
      <c r="B29" s="188"/>
      <c r="C29" s="780" t="s">
        <v>222</v>
      </c>
      <c r="D29" s="780"/>
      <c r="E29" s="287"/>
      <c r="F29" s="412">
        <v>1134.98</v>
      </c>
      <c r="G29" s="413"/>
      <c r="H29" s="396">
        <f t="shared" si="3"/>
        <v>1134.98</v>
      </c>
      <c r="I29" s="412">
        <v>303.75</v>
      </c>
      <c r="J29" s="413"/>
      <c r="K29" s="396">
        <f>SUM(I29:J29)</f>
        <v>303.75</v>
      </c>
      <c r="L29" s="412"/>
      <c r="M29" s="413"/>
      <c r="N29" s="396"/>
      <c r="O29" s="414">
        <f t="shared" si="5"/>
        <v>303.75</v>
      </c>
      <c r="P29" s="413"/>
      <c r="Q29" s="415">
        <f t="shared" si="4"/>
        <v>303.75</v>
      </c>
      <c r="R29" s="527"/>
    </row>
    <row r="30" spans="1:18" ht="28.5" customHeight="1" x14ac:dyDescent="0.15">
      <c r="A30" s="782"/>
      <c r="B30" s="185"/>
      <c r="C30" s="780" t="s">
        <v>223</v>
      </c>
      <c r="D30" s="780"/>
      <c r="E30" s="419"/>
      <c r="F30" s="412">
        <v>1494.02</v>
      </c>
      <c r="G30" s="413"/>
      <c r="H30" s="396">
        <f t="shared" si="3"/>
        <v>1494.02</v>
      </c>
      <c r="I30" s="420">
        <v>317.52</v>
      </c>
      <c r="J30" s="421"/>
      <c r="K30" s="396">
        <f>SUM(I30:J30)</f>
        <v>317.52</v>
      </c>
      <c r="L30" s="420"/>
      <c r="M30" s="421"/>
      <c r="N30" s="396"/>
      <c r="O30" s="414">
        <f t="shared" si="5"/>
        <v>317.52</v>
      </c>
      <c r="P30" s="413"/>
      <c r="Q30" s="415">
        <f t="shared" si="4"/>
        <v>317.52</v>
      </c>
      <c r="R30" s="527"/>
    </row>
    <row r="31" spans="1:18" ht="28.5" customHeight="1" x14ac:dyDescent="0.15">
      <c r="A31" s="782"/>
      <c r="B31" s="185"/>
      <c r="C31" s="780" t="s">
        <v>224</v>
      </c>
      <c r="D31" s="780"/>
      <c r="E31" s="419"/>
      <c r="F31" s="412">
        <v>971.66</v>
      </c>
      <c r="G31" s="413"/>
      <c r="H31" s="396">
        <f t="shared" si="3"/>
        <v>971.66</v>
      </c>
      <c r="I31" s="420">
        <v>317.52</v>
      </c>
      <c r="J31" s="421"/>
      <c r="K31" s="396">
        <f>SUM(I31:J31)</f>
        <v>317.52</v>
      </c>
      <c r="L31" s="420"/>
      <c r="M31" s="421"/>
      <c r="N31" s="396"/>
      <c r="O31" s="414">
        <f t="shared" si="5"/>
        <v>317.52</v>
      </c>
      <c r="P31" s="413"/>
      <c r="Q31" s="415">
        <f t="shared" si="4"/>
        <v>317.52</v>
      </c>
      <c r="R31" s="527"/>
    </row>
    <row r="32" spans="1:18" ht="28.5" customHeight="1" x14ac:dyDescent="0.15">
      <c r="A32" s="782"/>
      <c r="B32" s="185"/>
      <c r="C32" s="786" t="s">
        <v>225</v>
      </c>
      <c r="D32" s="786"/>
      <c r="E32" s="419"/>
      <c r="F32" s="412">
        <v>0</v>
      </c>
      <c r="G32" s="438"/>
      <c r="H32" s="396">
        <f t="shared" si="3"/>
        <v>0</v>
      </c>
      <c r="I32" s="412"/>
      <c r="J32" s="413"/>
      <c r="K32" s="396"/>
      <c r="L32" s="412">
        <v>0</v>
      </c>
      <c r="M32" s="448"/>
      <c r="N32" s="396">
        <f>SUM(L32:M32)</f>
        <v>0</v>
      </c>
      <c r="O32" s="414">
        <f>I32+L32</f>
        <v>0</v>
      </c>
      <c r="P32" s="438"/>
      <c r="Q32" s="415">
        <f>SUM(O32:P32)</f>
        <v>0</v>
      </c>
      <c r="R32" s="527"/>
    </row>
    <row r="33" spans="1:18" ht="28.5" customHeight="1" x14ac:dyDescent="0.15">
      <c r="A33" s="782"/>
      <c r="B33" s="187"/>
      <c r="C33" s="780" t="s">
        <v>226</v>
      </c>
      <c r="D33" s="780"/>
      <c r="E33" s="287"/>
      <c r="F33" s="437">
        <v>24029</v>
      </c>
      <c r="G33" s="492"/>
      <c r="H33" s="395">
        <f t="shared" si="3"/>
        <v>24029</v>
      </c>
      <c r="I33" s="408"/>
      <c r="J33" s="409"/>
      <c r="K33" s="395"/>
      <c r="L33" s="408">
        <v>11414</v>
      </c>
      <c r="M33" s="409"/>
      <c r="N33" s="395">
        <f>SUM(L33:M33)</f>
        <v>11414</v>
      </c>
      <c r="O33" s="410">
        <f t="shared" ref="O33:O41" si="6">I33+L33</f>
        <v>11414</v>
      </c>
      <c r="P33" s="409"/>
      <c r="Q33" s="447">
        <f t="shared" ref="Q33:Q41" si="7">SUM(O33:P33)</f>
        <v>11414</v>
      </c>
      <c r="R33" s="527"/>
    </row>
    <row r="34" spans="1:18" ht="28.5" customHeight="1" x14ac:dyDescent="0.15">
      <c r="A34" s="782"/>
      <c r="B34" s="188"/>
      <c r="C34" s="780" t="s">
        <v>227</v>
      </c>
      <c r="D34" s="780"/>
      <c r="E34" s="287"/>
      <c r="F34" s="412">
        <v>1435.65</v>
      </c>
      <c r="G34" s="413"/>
      <c r="H34" s="396">
        <f t="shared" si="3"/>
        <v>1435.65</v>
      </c>
      <c r="I34" s="412"/>
      <c r="J34" s="413"/>
      <c r="K34" s="396"/>
      <c r="L34" s="412">
        <v>428.75</v>
      </c>
      <c r="M34" s="413"/>
      <c r="N34" s="396">
        <f>SUM(L34:M34)</f>
        <v>428.75</v>
      </c>
      <c r="O34" s="414">
        <f t="shared" si="6"/>
        <v>428.75</v>
      </c>
      <c r="P34" s="413"/>
      <c r="Q34" s="415">
        <f t="shared" si="7"/>
        <v>428.75</v>
      </c>
      <c r="R34" s="527"/>
    </row>
    <row r="35" spans="1:18" ht="28.5" customHeight="1" thickBot="1" x14ac:dyDescent="0.2">
      <c r="A35" s="783"/>
      <c r="B35" s="518"/>
      <c r="C35" s="828" t="s">
        <v>228</v>
      </c>
      <c r="D35" s="828"/>
      <c r="E35" s="519"/>
      <c r="F35" s="520">
        <v>1874187.76</v>
      </c>
      <c r="G35" s="624">
        <v>-507</v>
      </c>
      <c r="H35" s="521">
        <f t="shared" si="3"/>
        <v>1873680.76</v>
      </c>
      <c r="I35" s="522"/>
      <c r="J35" s="523"/>
      <c r="K35" s="524"/>
      <c r="L35" s="522"/>
      <c r="M35" s="523"/>
      <c r="N35" s="524"/>
      <c r="O35" s="525"/>
      <c r="P35" s="523"/>
      <c r="Q35" s="526"/>
      <c r="R35" s="527"/>
    </row>
    <row r="36" spans="1:18" ht="28.5" customHeight="1" x14ac:dyDescent="0.15">
      <c r="A36" s="784" t="s">
        <v>213</v>
      </c>
      <c r="B36" s="547"/>
      <c r="C36" s="789" t="s">
        <v>181</v>
      </c>
      <c r="D36" s="790"/>
      <c r="E36" s="548"/>
      <c r="F36" s="543"/>
      <c r="G36" s="544"/>
      <c r="H36" s="542"/>
      <c r="I36" s="543">
        <v>164.44</v>
      </c>
      <c r="J36" s="544"/>
      <c r="K36" s="542">
        <f>SUM(I36:J36)</f>
        <v>164.44</v>
      </c>
      <c r="L36" s="543">
        <v>72.260000000000005</v>
      </c>
      <c r="M36" s="544"/>
      <c r="N36" s="542">
        <f>SUM(L36:M36)</f>
        <v>72.260000000000005</v>
      </c>
      <c r="O36" s="545">
        <f t="shared" si="6"/>
        <v>236.7</v>
      </c>
      <c r="P36" s="544"/>
      <c r="Q36" s="546">
        <f t="shared" si="7"/>
        <v>236.7</v>
      </c>
    </row>
    <row r="37" spans="1:18" ht="28.5" customHeight="1" x14ac:dyDescent="0.15">
      <c r="A37" s="782"/>
      <c r="B37" s="191"/>
      <c r="C37" s="786" t="s">
        <v>229</v>
      </c>
      <c r="D37" s="780"/>
      <c r="E37" s="287"/>
      <c r="F37" s="412">
        <v>3386.81</v>
      </c>
      <c r="G37" s="413"/>
      <c r="H37" s="396">
        <f>SUM(F37:G37)</f>
        <v>3386.81</v>
      </c>
      <c r="I37" s="412"/>
      <c r="J37" s="413"/>
      <c r="K37" s="396"/>
      <c r="L37" s="412"/>
      <c r="M37" s="413"/>
      <c r="N37" s="396"/>
      <c r="O37" s="414"/>
      <c r="P37" s="413"/>
      <c r="Q37" s="415"/>
    </row>
    <row r="38" spans="1:18" ht="28.5" customHeight="1" x14ac:dyDescent="0.15">
      <c r="A38" s="782"/>
      <c r="B38" s="192"/>
      <c r="C38" s="780" t="s">
        <v>230</v>
      </c>
      <c r="D38" s="780"/>
      <c r="E38" s="419"/>
      <c r="F38" s="412">
        <v>594105.74</v>
      </c>
      <c r="G38" s="448">
        <v>-2095</v>
      </c>
      <c r="H38" s="396">
        <f>SUM(F38:G38)</f>
        <v>592010.74</v>
      </c>
      <c r="I38" s="492"/>
      <c r="J38" s="449"/>
      <c r="K38" s="397"/>
      <c r="L38" s="450"/>
      <c r="M38" s="492"/>
      <c r="N38" s="396"/>
      <c r="O38" s="414"/>
      <c r="P38" s="413"/>
      <c r="Q38" s="415"/>
    </row>
    <row r="39" spans="1:18" ht="28.5" customHeight="1" x14ac:dyDescent="0.15">
      <c r="A39" s="782"/>
      <c r="B39" s="192"/>
      <c r="C39" s="780" t="s">
        <v>231</v>
      </c>
      <c r="D39" s="780"/>
      <c r="E39" s="419"/>
      <c r="F39" s="412">
        <v>850553</v>
      </c>
      <c r="G39" s="413"/>
      <c r="H39" s="396">
        <f>SUM(F39:G39)</f>
        <v>850553</v>
      </c>
      <c r="I39" s="451"/>
      <c r="J39" s="452"/>
      <c r="K39" s="396"/>
      <c r="L39" s="453"/>
      <c r="M39" s="453"/>
      <c r="N39" s="396"/>
      <c r="O39" s="414"/>
      <c r="P39" s="413"/>
      <c r="Q39" s="415"/>
    </row>
    <row r="40" spans="1:18" ht="28.5" customHeight="1" x14ac:dyDescent="0.15">
      <c r="A40" s="782"/>
      <c r="B40" s="185"/>
      <c r="C40" s="786" t="s">
        <v>378</v>
      </c>
      <c r="D40" s="786"/>
      <c r="E40" s="419"/>
      <c r="F40" s="408">
        <v>0</v>
      </c>
      <c r="G40" s="438"/>
      <c r="H40" s="395">
        <f>SUM(F40:G40)</f>
        <v>0</v>
      </c>
      <c r="I40" s="510"/>
      <c r="J40" s="455"/>
      <c r="K40" s="395"/>
      <c r="L40" s="456"/>
      <c r="M40" s="454"/>
      <c r="N40" s="396"/>
      <c r="O40" s="414"/>
      <c r="P40" s="280"/>
      <c r="Q40" s="415"/>
    </row>
    <row r="41" spans="1:18" ht="28.5" customHeight="1" x14ac:dyDescent="0.15">
      <c r="A41" s="782"/>
      <c r="B41" s="191"/>
      <c r="C41" s="780" t="s">
        <v>232</v>
      </c>
      <c r="D41" s="780"/>
      <c r="E41" s="287"/>
      <c r="F41" s="408">
        <v>0</v>
      </c>
      <c r="G41" s="438"/>
      <c r="H41" s="396">
        <f>SUM(F41:G41)</f>
        <v>0</v>
      </c>
      <c r="I41" s="492"/>
      <c r="J41" s="455"/>
      <c r="K41" s="395"/>
      <c r="L41" s="456">
        <v>0</v>
      </c>
      <c r="M41" s="438"/>
      <c r="N41" s="396">
        <f>SUM(L41:M41)</f>
        <v>0</v>
      </c>
      <c r="O41" s="414">
        <f t="shared" si="6"/>
        <v>0</v>
      </c>
      <c r="P41" s="438"/>
      <c r="Q41" s="415">
        <f t="shared" si="7"/>
        <v>0</v>
      </c>
    </row>
    <row r="42" spans="1:18" ht="28.5" customHeight="1" x14ac:dyDescent="0.15">
      <c r="A42" s="782"/>
      <c r="B42" s="181"/>
      <c r="C42" s="824" t="s">
        <v>233</v>
      </c>
      <c r="D42" s="824"/>
      <c r="E42" s="457"/>
      <c r="F42" s="420">
        <v>8566.36</v>
      </c>
      <c r="G42" s="421"/>
      <c r="H42" s="397">
        <f t="shared" ref="H42:H52" si="8">SUM(F42:G42)</f>
        <v>8566.36</v>
      </c>
      <c r="I42" s="420"/>
      <c r="J42" s="421"/>
      <c r="K42" s="397"/>
      <c r="L42" s="420">
        <v>2033.13</v>
      </c>
      <c r="M42" s="421"/>
      <c r="N42" s="397">
        <f>SUM(L42:M42)</f>
        <v>2033.13</v>
      </c>
      <c r="O42" s="458">
        <f t="shared" si="5"/>
        <v>2033.13</v>
      </c>
      <c r="P42" s="421"/>
      <c r="Q42" s="459">
        <f t="shared" si="4"/>
        <v>2033.13</v>
      </c>
    </row>
    <row r="43" spans="1:18" ht="28.5" customHeight="1" x14ac:dyDescent="0.15">
      <c r="A43" s="782"/>
      <c r="B43" s="178"/>
      <c r="C43" s="780" t="s">
        <v>168</v>
      </c>
      <c r="D43" s="780"/>
      <c r="E43" s="287"/>
      <c r="F43" s="412">
        <v>9288</v>
      </c>
      <c r="G43" s="413"/>
      <c r="H43" s="396">
        <f t="shared" si="8"/>
        <v>9288</v>
      </c>
      <c r="I43" s="412"/>
      <c r="J43" s="413"/>
      <c r="K43" s="396"/>
      <c r="L43" s="412">
        <v>402</v>
      </c>
      <c r="M43" s="413"/>
      <c r="N43" s="396">
        <f>SUM(L43:M43)</f>
        <v>402</v>
      </c>
      <c r="O43" s="414">
        <f t="shared" si="5"/>
        <v>402</v>
      </c>
      <c r="P43" s="413"/>
      <c r="Q43" s="415">
        <f t="shared" si="4"/>
        <v>402</v>
      </c>
    </row>
    <row r="44" spans="1:18" ht="28.5" customHeight="1" x14ac:dyDescent="0.15">
      <c r="A44" s="782"/>
      <c r="B44" s="181"/>
      <c r="C44" s="825" t="s">
        <v>182</v>
      </c>
      <c r="D44" s="825"/>
      <c r="E44" s="282"/>
      <c r="F44" s="408">
        <v>6974</v>
      </c>
      <c r="G44" s="409"/>
      <c r="H44" s="395">
        <f t="shared" si="8"/>
        <v>6974</v>
      </c>
      <c r="I44" s="408"/>
      <c r="J44" s="409"/>
      <c r="K44" s="395"/>
      <c r="L44" s="408">
        <v>1537.43</v>
      </c>
      <c r="M44" s="409"/>
      <c r="N44" s="395">
        <f>SUM(L44:M44)</f>
        <v>1537.43</v>
      </c>
      <c r="O44" s="410">
        <f t="shared" si="5"/>
        <v>1537.43</v>
      </c>
      <c r="P44" s="409"/>
      <c r="Q44" s="447">
        <f t="shared" si="4"/>
        <v>1537.43</v>
      </c>
    </row>
    <row r="45" spans="1:18" ht="28.5" customHeight="1" x14ac:dyDescent="0.15">
      <c r="A45" s="782"/>
      <c r="B45" s="181"/>
      <c r="C45" s="780" t="s">
        <v>234</v>
      </c>
      <c r="D45" s="780"/>
      <c r="E45" s="287"/>
      <c r="F45" s="412">
        <v>2857</v>
      </c>
      <c r="G45" s="413"/>
      <c r="H45" s="396">
        <f t="shared" si="8"/>
        <v>2857</v>
      </c>
      <c r="I45" s="412">
        <v>499.17</v>
      </c>
      <c r="J45" s="413"/>
      <c r="K45" s="396">
        <f>SUM(I45:J45)</f>
        <v>499.17</v>
      </c>
      <c r="L45" s="412"/>
      <c r="M45" s="413"/>
      <c r="N45" s="396"/>
      <c r="O45" s="414">
        <f t="shared" si="5"/>
        <v>499.17</v>
      </c>
      <c r="P45" s="413"/>
      <c r="Q45" s="415">
        <f t="shared" si="4"/>
        <v>499.17</v>
      </c>
    </row>
    <row r="46" spans="1:18" ht="28.5" customHeight="1" x14ac:dyDescent="0.15">
      <c r="A46" s="782"/>
      <c r="B46" s="180"/>
      <c r="C46" s="780" t="s">
        <v>235</v>
      </c>
      <c r="D46" s="780"/>
      <c r="E46" s="287"/>
      <c r="F46" s="412">
        <v>3500.59</v>
      </c>
      <c r="G46" s="413"/>
      <c r="H46" s="396">
        <f t="shared" si="8"/>
        <v>3500.59</v>
      </c>
      <c r="I46" s="412">
        <v>52.99</v>
      </c>
      <c r="J46" s="413"/>
      <c r="K46" s="396">
        <f>SUM(I46:J46)</f>
        <v>52.99</v>
      </c>
      <c r="L46" s="412"/>
      <c r="M46" s="413"/>
      <c r="N46" s="396"/>
      <c r="O46" s="414">
        <f t="shared" si="5"/>
        <v>52.99</v>
      </c>
      <c r="P46" s="413"/>
      <c r="Q46" s="415">
        <f t="shared" si="4"/>
        <v>52.99</v>
      </c>
    </row>
    <row r="47" spans="1:18" ht="28.5" customHeight="1" x14ac:dyDescent="0.15">
      <c r="A47" s="782"/>
      <c r="B47" s="550"/>
      <c r="C47" s="780" t="s">
        <v>236</v>
      </c>
      <c r="D47" s="780"/>
      <c r="E47" s="419"/>
      <c r="F47" s="412">
        <v>4537</v>
      </c>
      <c r="G47" s="413"/>
      <c r="H47" s="396">
        <f t="shared" si="8"/>
        <v>4537</v>
      </c>
      <c r="I47" s="412">
        <v>298.11</v>
      </c>
      <c r="J47" s="413"/>
      <c r="K47" s="396">
        <f>SUM(I47:J47)</f>
        <v>298.11</v>
      </c>
      <c r="L47" s="412"/>
      <c r="M47" s="413"/>
      <c r="N47" s="396"/>
      <c r="O47" s="414">
        <f t="shared" si="5"/>
        <v>298.11</v>
      </c>
      <c r="P47" s="413"/>
      <c r="Q47" s="415">
        <f t="shared" si="4"/>
        <v>298.11</v>
      </c>
    </row>
    <row r="48" spans="1:18" ht="28.5" customHeight="1" x14ac:dyDescent="0.15">
      <c r="A48" s="782"/>
      <c r="B48" s="181"/>
      <c r="C48" s="780" t="s">
        <v>237</v>
      </c>
      <c r="D48" s="780"/>
      <c r="E48" s="419"/>
      <c r="F48" s="408">
        <v>12681.3</v>
      </c>
      <c r="G48" s="409"/>
      <c r="H48" s="395">
        <f t="shared" si="8"/>
        <v>12681.3</v>
      </c>
      <c r="I48" s="406">
        <v>266.64999999999998</v>
      </c>
      <c r="J48" s="407"/>
      <c r="K48" s="395">
        <f>SUM(I48:J48)</f>
        <v>266.64999999999998</v>
      </c>
      <c r="L48" s="406"/>
      <c r="M48" s="407"/>
      <c r="N48" s="395"/>
      <c r="O48" s="410">
        <f t="shared" si="5"/>
        <v>266.64999999999998</v>
      </c>
      <c r="P48" s="409"/>
      <c r="Q48" s="447">
        <f t="shared" si="4"/>
        <v>266.64999999999998</v>
      </c>
    </row>
    <row r="49" spans="1:17" ht="28.5" customHeight="1" x14ac:dyDescent="0.15">
      <c r="A49" s="782"/>
      <c r="B49" s="181"/>
      <c r="C49" s="780" t="s">
        <v>238</v>
      </c>
      <c r="D49" s="780"/>
      <c r="E49" s="419"/>
      <c r="F49" s="412">
        <v>2951.1</v>
      </c>
      <c r="G49" s="413"/>
      <c r="H49" s="396">
        <f t="shared" si="8"/>
        <v>2951.1</v>
      </c>
      <c r="I49" s="420"/>
      <c r="J49" s="421"/>
      <c r="K49" s="396"/>
      <c r="L49" s="420"/>
      <c r="M49" s="421"/>
      <c r="N49" s="396"/>
      <c r="O49" s="414"/>
      <c r="P49" s="413"/>
      <c r="Q49" s="415"/>
    </row>
    <row r="50" spans="1:17" ht="28.5" customHeight="1" x14ac:dyDescent="0.15">
      <c r="A50" s="782"/>
      <c r="B50" s="183"/>
      <c r="C50" s="787" t="s">
        <v>239</v>
      </c>
      <c r="D50" s="780"/>
      <c r="E50" s="419"/>
      <c r="F50" s="412">
        <v>4799</v>
      </c>
      <c r="G50" s="413"/>
      <c r="H50" s="396">
        <f t="shared" si="8"/>
        <v>4799</v>
      </c>
      <c r="I50" s="420"/>
      <c r="J50" s="421"/>
      <c r="K50" s="396"/>
      <c r="L50" s="420"/>
      <c r="M50" s="421"/>
      <c r="N50" s="396"/>
      <c r="O50" s="414"/>
      <c r="P50" s="413"/>
      <c r="Q50" s="415"/>
    </row>
    <row r="51" spans="1:17" ht="28.5" customHeight="1" x14ac:dyDescent="0.15">
      <c r="A51" s="782"/>
      <c r="B51" s="183"/>
      <c r="C51" s="788" t="s">
        <v>240</v>
      </c>
      <c r="D51" s="786"/>
      <c r="E51" s="419"/>
      <c r="F51" s="412">
        <v>11113</v>
      </c>
      <c r="G51" s="413"/>
      <c r="H51" s="396">
        <f t="shared" si="8"/>
        <v>11113</v>
      </c>
      <c r="I51" s="412"/>
      <c r="J51" s="413"/>
      <c r="K51" s="396"/>
      <c r="L51" s="412"/>
      <c r="M51" s="413"/>
      <c r="N51" s="396"/>
      <c r="O51" s="414"/>
      <c r="P51" s="413"/>
      <c r="Q51" s="415"/>
    </row>
    <row r="52" spans="1:17" ht="28.5" customHeight="1" x14ac:dyDescent="0.15">
      <c r="A52" s="782"/>
      <c r="B52" s="181"/>
      <c r="C52" s="780" t="s">
        <v>241</v>
      </c>
      <c r="D52" s="780"/>
      <c r="E52" s="460"/>
      <c r="F52" s="461">
        <v>276346</v>
      </c>
      <c r="G52" s="492"/>
      <c r="H52" s="396">
        <f t="shared" si="8"/>
        <v>276346</v>
      </c>
      <c r="I52" s="408"/>
      <c r="J52" s="409"/>
      <c r="K52" s="396"/>
      <c r="L52" s="408"/>
      <c r="M52" s="409"/>
      <c r="N52" s="396"/>
      <c r="O52" s="414"/>
      <c r="P52" s="413"/>
      <c r="Q52" s="415"/>
    </row>
    <row r="53" spans="1:17" ht="28.5" customHeight="1" x14ac:dyDescent="0.15">
      <c r="A53" s="782"/>
      <c r="B53" s="183"/>
      <c r="C53" s="786" t="s">
        <v>242</v>
      </c>
      <c r="D53" s="786"/>
      <c r="E53" s="287"/>
      <c r="F53" s="806">
        <v>55000</v>
      </c>
      <c r="G53" s="421"/>
      <c r="H53" s="823">
        <f>SUM(F53:G54)</f>
        <v>55000</v>
      </c>
      <c r="I53" s="412"/>
      <c r="J53" s="413"/>
      <c r="K53" s="396"/>
      <c r="L53" s="412"/>
      <c r="M53" s="413"/>
      <c r="N53" s="396"/>
      <c r="O53" s="414"/>
      <c r="P53" s="413"/>
      <c r="Q53" s="415"/>
    </row>
    <row r="54" spans="1:17" ht="28.5" customHeight="1" x14ac:dyDescent="0.15">
      <c r="A54" s="782"/>
      <c r="B54" s="178"/>
      <c r="C54" s="423"/>
      <c r="D54" s="462" t="s">
        <v>186</v>
      </c>
      <c r="E54" s="287"/>
      <c r="F54" s="805"/>
      <c r="G54" s="413"/>
      <c r="H54" s="822"/>
      <c r="I54" s="412">
        <v>496.17</v>
      </c>
      <c r="J54" s="413"/>
      <c r="K54" s="396">
        <f>SUM(I54:J54)</f>
        <v>496.17</v>
      </c>
      <c r="L54" s="412"/>
      <c r="M54" s="413"/>
      <c r="N54" s="396"/>
      <c r="O54" s="414">
        <f>I54+L54</f>
        <v>496.17</v>
      </c>
      <c r="P54" s="413"/>
      <c r="Q54" s="415">
        <f>SUM(O54:P54)</f>
        <v>496.17</v>
      </c>
    </row>
    <row r="55" spans="1:17" ht="28.5" customHeight="1" thickBot="1" x14ac:dyDescent="0.2">
      <c r="A55" s="783"/>
      <c r="B55" s="549"/>
      <c r="C55" s="828" t="s">
        <v>243</v>
      </c>
      <c r="D55" s="828"/>
      <c r="E55" s="519"/>
      <c r="F55" s="522">
        <v>11200</v>
      </c>
      <c r="G55" s="523"/>
      <c r="H55" s="524">
        <f t="shared" ref="H55:H61" si="9">SUM(F55:G55)</f>
        <v>11200</v>
      </c>
      <c r="I55" s="522"/>
      <c r="J55" s="523"/>
      <c r="K55" s="524"/>
      <c r="L55" s="522"/>
      <c r="M55" s="523"/>
      <c r="N55" s="524"/>
      <c r="O55" s="525"/>
      <c r="P55" s="523"/>
      <c r="Q55" s="526"/>
    </row>
    <row r="56" spans="1:17" ht="28.5" customHeight="1" x14ac:dyDescent="0.15">
      <c r="A56" s="782" t="s">
        <v>213</v>
      </c>
      <c r="B56" s="178"/>
      <c r="C56" s="825" t="s">
        <v>244</v>
      </c>
      <c r="D56" s="825"/>
      <c r="E56" s="282"/>
      <c r="F56" s="408">
        <v>4131</v>
      </c>
      <c r="G56" s="409"/>
      <c r="H56" s="395">
        <f t="shared" si="9"/>
        <v>4131</v>
      </c>
      <c r="I56" s="408"/>
      <c r="J56" s="409"/>
      <c r="K56" s="395"/>
      <c r="L56" s="408"/>
      <c r="M56" s="409"/>
      <c r="N56" s="395"/>
      <c r="O56" s="410"/>
      <c r="P56" s="409"/>
      <c r="Q56" s="447"/>
    </row>
    <row r="57" spans="1:17" ht="28.5" customHeight="1" x14ac:dyDescent="0.15">
      <c r="A57" s="782"/>
      <c r="B57" s="183"/>
      <c r="C57" s="780" t="s">
        <v>245</v>
      </c>
      <c r="D57" s="780"/>
      <c r="E57" s="419"/>
      <c r="F57" s="412">
        <v>12102</v>
      </c>
      <c r="G57" s="413"/>
      <c r="H57" s="396">
        <f t="shared" si="9"/>
        <v>12102</v>
      </c>
      <c r="I57" s="451"/>
      <c r="J57" s="452"/>
      <c r="K57" s="396"/>
      <c r="L57" s="463"/>
      <c r="M57" s="463"/>
      <c r="N57" s="396"/>
      <c r="O57" s="414"/>
      <c r="P57" s="413"/>
      <c r="Q57" s="415"/>
    </row>
    <row r="58" spans="1:17" ht="28.5" customHeight="1" x14ac:dyDescent="0.15">
      <c r="A58" s="782"/>
      <c r="B58" s="181"/>
      <c r="C58" s="780" t="s">
        <v>344</v>
      </c>
      <c r="D58" s="780"/>
      <c r="E58" s="419"/>
      <c r="F58" s="412">
        <v>28677</v>
      </c>
      <c r="G58" s="413"/>
      <c r="H58" s="396">
        <f t="shared" si="9"/>
        <v>28677</v>
      </c>
      <c r="I58" s="451"/>
      <c r="J58" s="452"/>
      <c r="K58" s="396"/>
      <c r="L58" s="463"/>
      <c r="M58" s="463"/>
      <c r="N58" s="396"/>
      <c r="O58" s="414"/>
      <c r="P58" s="413"/>
      <c r="Q58" s="415"/>
    </row>
    <row r="59" spans="1:17" ht="28.5" customHeight="1" x14ac:dyDescent="0.15">
      <c r="A59" s="782"/>
      <c r="B59" s="178"/>
      <c r="C59" s="786" t="s">
        <v>345</v>
      </c>
      <c r="D59" s="786"/>
      <c r="E59" s="419"/>
      <c r="F59" s="408">
        <v>2156.98</v>
      </c>
      <c r="G59" s="409"/>
      <c r="H59" s="396">
        <f t="shared" si="9"/>
        <v>2156.98</v>
      </c>
      <c r="I59" s="451"/>
      <c r="J59" s="452"/>
      <c r="K59" s="396"/>
      <c r="L59" s="463"/>
      <c r="M59" s="463"/>
      <c r="N59" s="396"/>
      <c r="O59" s="414"/>
      <c r="P59" s="413"/>
      <c r="Q59" s="415"/>
    </row>
    <row r="60" spans="1:17" ht="28.5" customHeight="1" x14ac:dyDescent="0.15">
      <c r="A60" s="782"/>
      <c r="B60" s="191"/>
      <c r="C60" s="786" t="s">
        <v>246</v>
      </c>
      <c r="D60" s="786"/>
      <c r="E60" s="419"/>
      <c r="F60" s="406">
        <v>3300</v>
      </c>
      <c r="G60" s="464"/>
      <c r="H60" s="397">
        <f t="shared" si="9"/>
        <v>3300</v>
      </c>
      <c r="I60" s="406"/>
      <c r="J60" s="407"/>
      <c r="K60" s="394"/>
      <c r="L60" s="406"/>
      <c r="M60" s="407"/>
      <c r="N60" s="397"/>
      <c r="O60" s="458"/>
      <c r="P60" s="421"/>
      <c r="Q60" s="459"/>
    </row>
    <row r="61" spans="1:17" ht="28.5" customHeight="1" x14ac:dyDescent="0.15">
      <c r="A61" s="782"/>
      <c r="B61" s="185"/>
      <c r="C61" s="824" t="s">
        <v>247</v>
      </c>
      <c r="D61" s="825"/>
      <c r="E61" s="282"/>
      <c r="F61" s="412">
        <v>74041</v>
      </c>
      <c r="G61" s="413"/>
      <c r="H61" s="396">
        <f t="shared" si="9"/>
        <v>74041</v>
      </c>
      <c r="I61" s="412"/>
      <c r="J61" s="413"/>
      <c r="K61" s="396"/>
      <c r="L61" s="412"/>
      <c r="M61" s="413"/>
      <c r="N61" s="396"/>
      <c r="O61" s="414"/>
      <c r="P61" s="413"/>
      <c r="Q61" s="415"/>
    </row>
    <row r="62" spans="1:17" ht="28.5" customHeight="1" x14ac:dyDescent="0.15">
      <c r="A62" s="782"/>
      <c r="B62" s="293"/>
      <c r="C62" s="465"/>
      <c r="D62" s="289" t="s">
        <v>306</v>
      </c>
      <c r="E62" s="287"/>
      <c r="F62" s="285"/>
      <c r="G62" s="280"/>
      <c r="H62" s="286"/>
      <c r="I62" s="285">
        <v>105.3</v>
      </c>
      <c r="J62" s="280"/>
      <c r="K62" s="396">
        <f>SUM(I62:J62)</f>
        <v>105.3</v>
      </c>
      <c r="L62" s="285"/>
      <c r="M62" s="280"/>
      <c r="N62" s="396"/>
      <c r="O62" s="414">
        <f>I62+L62</f>
        <v>105.3</v>
      </c>
      <c r="P62" s="280"/>
      <c r="Q62" s="415">
        <f>SUM(O62:P62)</f>
        <v>105.3</v>
      </c>
    </row>
    <row r="63" spans="1:17" ht="28.5" customHeight="1" x14ac:dyDescent="0.15">
      <c r="A63" s="782"/>
      <c r="B63" s="290"/>
      <c r="C63" s="288"/>
      <c r="D63" s="292" t="s">
        <v>346</v>
      </c>
      <c r="E63" s="466"/>
      <c r="F63" s="467"/>
      <c r="G63" s="281"/>
      <c r="H63" s="468"/>
      <c r="I63" s="284">
        <v>69.88</v>
      </c>
      <c r="J63" s="281"/>
      <c r="K63" s="395">
        <f>SUM(I63:J63)</f>
        <v>69.88</v>
      </c>
      <c r="L63" s="284"/>
      <c r="M63" s="281"/>
      <c r="N63" s="395"/>
      <c r="O63" s="410">
        <f>I63+L63</f>
        <v>69.88</v>
      </c>
      <c r="P63" s="281"/>
      <c r="Q63" s="447">
        <f>SUM(O63:P63)</f>
        <v>69.88</v>
      </c>
    </row>
    <row r="64" spans="1:17" ht="28.5" customHeight="1" x14ac:dyDescent="0.15">
      <c r="A64" s="782"/>
      <c r="B64" s="291"/>
      <c r="C64" s="288"/>
      <c r="D64" s="292" t="s">
        <v>347</v>
      </c>
      <c r="E64" s="466"/>
      <c r="F64" s="284"/>
      <c r="G64" s="281"/>
      <c r="H64" s="283"/>
      <c r="I64" s="284"/>
      <c r="J64" s="281"/>
      <c r="K64" s="283"/>
      <c r="L64" s="284">
        <v>76.47</v>
      </c>
      <c r="M64" s="281"/>
      <c r="N64" s="395">
        <f>SUM(L64:M64)</f>
        <v>76.47</v>
      </c>
      <c r="O64" s="410">
        <f>I64+L64</f>
        <v>76.47</v>
      </c>
      <c r="P64" s="281"/>
      <c r="Q64" s="447">
        <f>SUM(O64:P64)</f>
        <v>76.47</v>
      </c>
    </row>
    <row r="65" spans="1:18" ht="28.5" customHeight="1" x14ac:dyDescent="0.15">
      <c r="A65" s="782"/>
      <c r="B65" s="190"/>
      <c r="C65" s="786" t="s">
        <v>248</v>
      </c>
      <c r="D65" s="786"/>
      <c r="E65" s="460"/>
      <c r="F65" s="806">
        <v>219712</v>
      </c>
      <c r="G65" s="490"/>
      <c r="H65" s="821">
        <f>SUM(F65:G67)</f>
        <v>219712</v>
      </c>
      <c r="I65" s="408"/>
      <c r="J65" s="409"/>
      <c r="K65" s="395"/>
      <c r="L65" s="408"/>
      <c r="M65" s="409"/>
      <c r="N65" s="395"/>
      <c r="O65" s="410"/>
      <c r="P65" s="409"/>
      <c r="Q65" s="447"/>
    </row>
    <row r="66" spans="1:18" ht="28.5" customHeight="1" x14ac:dyDescent="0.15">
      <c r="A66" s="782"/>
      <c r="B66" s="179"/>
      <c r="C66" s="422"/>
      <c r="D66" s="393" t="s">
        <v>187</v>
      </c>
      <c r="E66" s="460"/>
      <c r="F66" s="804"/>
      <c r="G66" s="476"/>
      <c r="H66" s="821"/>
      <c r="I66" s="412"/>
      <c r="J66" s="413"/>
      <c r="K66" s="395"/>
      <c r="L66" s="412">
        <v>72.849999999999994</v>
      </c>
      <c r="M66" s="413"/>
      <c r="N66" s="395">
        <f>SUM(L66:M66)</f>
        <v>72.849999999999994</v>
      </c>
      <c r="O66" s="414">
        <f>I66+L66</f>
        <v>72.849999999999994</v>
      </c>
      <c r="P66" s="413"/>
      <c r="Q66" s="415">
        <f>SUM(O66:P66)</f>
        <v>72.849999999999994</v>
      </c>
    </row>
    <row r="67" spans="1:18" ht="28.5" customHeight="1" x14ac:dyDescent="0.15">
      <c r="A67" s="782"/>
      <c r="B67" s="191"/>
      <c r="C67" s="423"/>
      <c r="D67" s="393" t="s">
        <v>188</v>
      </c>
      <c r="E67" s="460"/>
      <c r="F67" s="805"/>
      <c r="G67" s="491"/>
      <c r="H67" s="822"/>
      <c r="I67" s="412">
        <v>176.49</v>
      </c>
      <c r="J67" s="413"/>
      <c r="K67" s="395">
        <f>SUM(I67:J67)</f>
        <v>176.49</v>
      </c>
      <c r="L67" s="412"/>
      <c r="M67" s="413"/>
      <c r="N67" s="395"/>
      <c r="O67" s="414">
        <f t="shared" ref="O67:O80" si="10">I67+L67</f>
        <v>176.49</v>
      </c>
      <c r="P67" s="413"/>
      <c r="Q67" s="415">
        <f t="shared" ref="Q67:Q80" si="11">SUM(O67:P67)</f>
        <v>176.49</v>
      </c>
    </row>
    <row r="68" spans="1:18" ht="28.5" customHeight="1" x14ac:dyDescent="0.15">
      <c r="A68" s="782"/>
      <c r="B68" s="186"/>
      <c r="C68" s="786" t="s">
        <v>249</v>
      </c>
      <c r="D68" s="786"/>
      <c r="E68" s="469"/>
      <c r="F68" s="420">
        <v>10754</v>
      </c>
      <c r="G68" s="421"/>
      <c r="H68" s="397">
        <f>SUM(F68:G68)</f>
        <v>10754</v>
      </c>
      <c r="I68" s="420"/>
      <c r="J68" s="421"/>
      <c r="K68" s="397"/>
      <c r="L68" s="420"/>
      <c r="M68" s="421"/>
      <c r="N68" s="397"/>
      <c r="O68" s="458"/>
      <c r="P68" s="421"/>
      <c r="Q68" s="459"/>
    </row>
    <row r="69" spans="1:18" ht="28.5" customHeight="1" x14ac:dyDescent="0.15">
      <c r="A69" s="782"/>
      <c r="B69" s="529"/>
      <c r="C69" s="827" t="s">
        <v>171</v>
      </c>
      <c r="D69" s="827"/>
      <c r="E69" s="530"/>
      <c r="F69" s="536">
        <v>10245</v>
      </c>
      <c r="G69" s="448"/>
      <c r="H69" s="537">
        <f>SUM(F69:G69)</f>
        <v>10245</v>
      </c>
      <c r="I69" s="531"/>
      <c r="J69" s="532"/>
      <c r="K69" s="533"/>
      <c r="L69" s="531"/>
      <c r="M69" s="532"/>
      <c r="N69" s="533"/>
      <c r="O69" s="534"/>
      <c r="P69" s="532"/>
      <c r="Q69" s="535"/>
    </row>
    <row r="70" spans="1:18" ht="28.5" customHeight="1" x14ac:dyDescent="0.15">
      <c r="A70" s="782"/>
      <c r="B70" s="186"/>
      <c r="C70" s="786" t="s">
        <v>250</v>
      </c>
      <c r="D70" s="786"/>
      <c r="E70" s="469"/>
      <c r="F70" s="806">
        <v>25136</v>
      </c>
      <c r="G70" s="421"/>
      <c r="H70" s="823">
        <f>SUM(F70:G72)</f>
        <v>25136</v>
      </c>
      <c r="I70" s="420"/>
      <c r="J70" s="421"/>
      <c r="K70" s="395"/>
      <c r="L70" s="420">
        <v>4679.33</v>
      </c>
      <c r="M70" s="421"/>
      <c r="N70" s="395">
        <f t="shared" ref="N70:N80" si="12">SUM(L70:M70)</f>
        <v>4679.33</v>
      </c>
      <c r="O70" s="414">
        <f t="shared" si="10"/>
        <v>4679.33</v>
      </c>
      <c r="P70" s="413"/>
      <c r="Q70" s="415">
        <f t="shared" si="11"/>
        <v>4679.33</v>
      </c>
    </row>
    <row r="71" spans="1:18" ht="28.5" customHeight="1" x14ac:dyDescent="0.15">
      <c r="A71" s="782"/>
      <c r="B71" s="179"/>
      <c r="C71" s="422"/>
      <c r="D71" s="393" t="s">
        <v>251</v>
      </c>
      <c r="E71" s="469"/>
      <c r="F71" s="804"/>
      <c r="G71" s="413"/>
      <c r="H71" s="821"/>
      <c r="I71" s="420">
        <v>46.600000000000009</v>
      </c>
      <c r="J71" s="470"/>
      <c r="K71" s="395">
        <v>46.600000000000009</v>
      </c>
      <c r="L71" s="420"/>
      <c r="M71" s="421"/>
      <c r="N71" s="395"/>
      <c r="O71" s="414">
        <f t="shared" si="10"/>
        <v>46.600000000000009</v>
      </c>
      <c r="P71" s="280"/>
      <c r="Q71" s="415">
        <f t="shared" si="11"/>
        <v>46.600000000000009</v>
      </c>
    </row>
    <row r="72" spans="1:18" ht="28.5" customHeight="1" x14ac:dyDescent="0.15">
      <c r="A72" s="782"/>
      <c r="B72" s="178"/>
      <c r="C72" s="423"/>
      <c r="D72" s="393" t="s">
        <v>252</v>
      </c>
      <c r="E72" s="469"/>
      <c r="F72" s="805"/>
      <c r="G72" s="409"/>
      <c r="H72" s="822"/>
      <c r="I72" s="420"/>
      <c r="J72" s="421"/>
      <c r="K72" s="395"/>
      <c r="L72" s="420">
        <v>65.7</v>
      </c>
      <c r="M72" s="421"/>
      <c r="N72" s="395">
        <f t="shared" si="12"/>
        <v>65.7</v>
      </c>
      <c r="O72" s="414">
        <f t="shared" si="10"/>
        <v>65.7</v>
      </c>
      <c r="P72" s="413"/>
      <c r="Q72" s="415">
        <f t="shared" si="11"/>
        <v>65.7</v>
      </c>
    </row>
    <row r="73" spans="1:18" ht="28.5" customHeight="1" x14ac:dyDescent="0.15">
      <c r="A73" s="782"/>
      <c r="B73" s="185"/>
      <c r="C73" s="780" t="s">
        <v>183</v>
      </c>
      <c r="D73" s="780"/>
      <c r="E73" s="469"/>
      <c r="F73" s="412">
        <v>1404.78</v>
      </c>
      <c r="G73" s="413"/>
      <c r="H73" s="395">
        <f t="shared" ref="H73:H82" si="13">SUM(F73:G73)</f>
        <v>1404.78</v>
      </c>
      <c r="I73" s="412"/>
      <c r="J73" s="413"/>
      <c r="K73" s="395"/>
      <c r="L73" s="412">
        <v>241.5</v>
      </c>
      <c r="M73" s="413"/>
      <c r="N73" s="395">
        <f t="shared" si="12"/>
        <v>241.5</v>
      </c>
      <c r="O73" s="414">
        <f t="shared" si="10"/>
        <v>241.5</v>
      </c>
      <c r="P73" s="413"/>
      <c r="Q73" s="415">
        <f t="shared" si="11"/>
        <v>241.5</v>
      </c>
    </row>
    <row r="74" spans="1:18" ht="28.5" customHeight="1" x14ac:dyDescent="0.15">
      <c r="A74" s="782"/>
      <c r="B74" s="187"/>
      <c r="C74" s="780" t="s">
        <v>253</v>
      </c>
      <c r="D74" s="780"/>
      <c r="E74" s="460"/>
      <c r="F74" s="471">
        <v>11320.37</v>
      </c>
      <c r="G74" s="472"/>
      <c r="H74" s="395">
        <f t="shared" si="13"/>
        <v>11320.37</v>
      </c>
      <c r="I74" s="408">
        <v>103.68</v>
      </c>
      <c r="J74" s="409"/>
      <c r="K74" s="395">
        <f>SUM(I74:J74)</f>
        <v>103.68</v>
      </c>
      <c r="L74" s="408"/>
      <c r="M74" s="409"/>
      <c r="N74" s="395"/>
      <c r="O74" s="414">
        <f t="shared" si="10"/>
        <v>103.68</v>
      </c>
      <c r="P74" s="413"/>
      <c r="Q74" s="415">
        <f t="shared" si="11"/>
        <v>103.68</v>
      </c>
    </row>
    <row r="75" spans="1:18" ht="28.5" customHeight="1" thickBot="1" x14ac:dyDescent="0.2">
      <c r="A75" s="782"/>
      <c r="B75" s="192"/>
      <c r="C75" s="786" t="s">
        <v>170</v>
      </c>
      <c r="D75" s="786"/>
      <c r="E75" s="469"/>
      <c r="F75" s="420">
        <v>1526.61</v>
      </c>
      <c r="G75" s="421"/>
      <c r="H75" s="394">
        <f t="shared" si="13"/>
        <v>1526.61</v>
      </c>
      <c r="I75" s="420">
        <v>120.49</v>
      </c>
      <c r="J75" s="421"/>
      <c r="K75" s="394">
        <f>SUM(I75:J75)</f>
        <v>120.49</v>
      </c>
      <c r="L75" s="420"/>
      <c r="M75" s="421"/>
      <c r="N75" s="394"/>
      <c r="O75" s="458">
        <f t="shared" si="10"/>
        <v>120.49</v>
      </c>
      <c r="P75" s="421"/>
      <c r="Q75" s="459">
        <f t="shared" si="11"/>
        <v>120.49</v>
      </c>
    </row>
    <row r="76" spans="1:18" ht="28.5" customHeight="1" x14ac:dyDescent="0.15">
      <c r="A76" s="784" t="s">
        <v>308</v>
      </c>
      <c r="B76" s="538"/>
      <c r="C76" s="790" t="s">
        <v>254</v>
      </c>
      <c r="D76" s="790"/>
      <c r="E76" s="539"/>
      <c r="F76" s="540">
        <v>1747.06</v>
      </c>
      <c r="G76" s="541"/>
      <c r="H76" s="542">
        <f t="shared" si="13"/>
        <v>1747.06</v>
      </c>
      <c r="I76" s="543">
        <v>115.63</v>
      </c>
      <c r="J76" s="544"/>
      <c r="K76" s="542">
        <f>SUM(I76:J76)</f>
        <v>115.63</v>
      </c>
      <c r="L76" s="543"/>
      <c r="M76" s="544"/>
      <c r="N76" s="542"/>
      <c r="O76" s="545">
        <f t="shared" si="10"/>
        <v>115.63</v>
      </c>
      <c r="P76" s="544"/>
      <c r="Q76" s="546">
        <f t="shared" si="11"/>
        <v>115.63</v>
      </c>
    </row>
    <row r="77" spans="1:18" ht="28.5" customHeight="1" x14ac:dyDescent="0.15">
      <c r="A77" s="782"/>
      <c r="B77" s="185"/>
      <c r="C77" s="788" t="s">
        <v>255</v>
      </c>
      <c r="D77" s="788"/>
      <c r="E77" s="460"/>
      <c r="F77" s="412">
        <v>1819</v>
      </c>
      <c r="G77" s="413"/>
      <c r="H77" s="395">
        <f t="shared" si="13"/>
        <v>1819</v>
      </c>
      <c r="I77" s="412"/>
      <c r="J77" s="413"/>
      <c r="K77" s="395"/>
      <c r="L77" s="412">
        <v>261.24</v>
      </c>
      <c r="M77" s="413"/>
      <c r="N77" s="395">
        <f t="shared" si="12"/>
        <v>261.24</v>
      </c>
      <c r="O77" s="414">
        <f t="shared" si="10"/>
        <v>261.24</v>
      </c>
      <c r="P77" s="413"/>
      <c r="Q77" s="415">
        <f t="shared" si="11"/>
        <v>261.24</v>
      </c>
    </row>
    <row r="78" spans="1:18" s="400" customFormat="1" ht="28.5" customHeight="1" x14ac:dyDescent="0.15">
      <c r="A78" s="782"/>
      <c r="B78" s="293"/>
      <c r="C78" s="786" t="s">
        <v>379</v>
      </c>
      <c r="D78" s="780"/>
      <c r="E78" s="469"/>
      <c r="F78" s="829">
        <v>30296.01</v>
      </c>
      <c r="G78" s="776"/>
      <c r="H78" s="778">
        <f t="shared" si="13"/>
        <v>30296.01</v>
      </c>
      <c r="I78" s="473"/>
      <c r="J78" s="474"/>
      <c r="K78" s="395"/>
      <c r="L78" s="473">
        <v>3658.34</v>
      </c>
      <c r="M78" s="474"/>
      <c r="N78" s="395">
        <f t="shared" si="12"/>
        <v>3658.34</v>
      </c>
      <c r="O78" s="414">
        <f t="shared" si="10"/>
        <v>3658.34</v>
      </c>
      <c r="P78" s="413"/>
      <c r="Q78" s="415">
        <f t="shared" si="11"/>
        <v>3658.34</v>
      </c>
      <c r="R78"/>
    </row>
    <row r="79" spans="1:18" s="400" customFormat="1" ht="28.5" customHeight="1" x14ac:dyDescent="0.15">
      <c r="A79" s="782"/>
      <c r="B79" s="291"/>
      <c r="C79" s="512"/>
      <c r="D79" s="513" t="s">
        <v>380</v>
      </c>
      <c r="E79" s="460"/>
      <c r="F79" s="830"/>
      <c r="G79" s="777"/>
      <c r="H79" s="779"/>
      <c r="I79" s="475">
        <v>978.78</v>
      </c>
      <c r="J79" s="476"/>
      <c r="K79" s="395">
        <f>SUM(I79:J79)</f>
        <v>978.78</v>
      </c>
      <c r="L79" s="475">
        <v>85.95</v>
      </c>
      <c r="M79" s="476"/>
      <c r="N79" s="395">
        <f t="shared" si="12"/>
        <v>85.95</v>
      </c>
      <c r="O79" s="414">
        <v>1064.73</v>
      </c>
      <c r="P79" s="413"/>
      <c r="Q79" s="415">
        <f>SUM(O79:P79)</f>
        <v>1064.73</v>
      </c>
      <c r="R79"/>
    </row>
    <row r="80" spans="1:18" ht="28.5" customHeight="1" x14ac:dyDescent="0.15">
      <c r="A80" s="782"/>
      <c r="B80" s="191"/>
      <c r="C80" s="843" t="s">
        <v>256</v>
      </c>
      <c r="D80" s="843"/>
      <c r="E80" s="511"/>
      <c r="F80" s="408">
        <v>1221</v>
      </c>
      <c r="G80" s="409"/>
      <c r="H80" s="395">
        <f t="shared" si="13"/>
        <v>1221</v>
      </c>
      <c r="I80" s="475"/>
      <c r="J80" s="476"/>
      <c r="K80" s="395"/>
      <c r="L80" s="475">
        <v>513.83000000000004</v>
      </c>
      <c r="M80" s="476"/>
      <c r="N80" s="395">
        <f t="shared" si="12"/>
        <v>513.83000000000004</v>
      </c>
      <c r="O80" s="414">
        <f t="shared" si="10"/>
        <v>513.83000000000004</v>
      </c>
      <c r="P80" s="413"/>
      <c r="Q80" s="415">
        <f t="shared" si="11"/>
        <v>513.83000000000004</v>
      </c>
    </row>
    <row r="81" spans="1:17" ht="28.5" customHeight="1" x14ac:dyDescent="0.15">
      <c r="A81" s="782"/>
      <c r="B81" s="191"/>
      <c r="C81" s="791" t="s">
        <v>169</v>
      </c>
      <c r="D81" s="791"/>
      <c r="E81" s="177"/>
      <c r="F81" s="257">
        <v>10081.61</v>
      </c>
      <c r="G81" s="258"/>
      <c r="H81" s="259">
        <f t="shared" si="13"/>
        <v>10081.61</v>
      </c>
      <c r="I81" s="274"/>
      <c r="J81" s="276"/>
      <c r="K81" s="259"/>
      <c r="L81" s="274">
        <v>4152.92</v>
      </c>
      <c r="M81" s="276"/>
      <c r="N81" s="259">
        <f>SUM(L81:M81)</f>
        <v>4152.92</v>
      </c>
      <c r="O81" s="264">
        <f t="shared" ref="O81:O86" si="14">I81+L81</f>
        <v>4152.92</v>
      </c>
      <c r="P81" s="262"/>
      <c r="Q81" s="493">
        <f t="shared" ref="Q81:Q86" si="15">SUM(O81:P81)</f>
        <v>4152.92</v>
      </c>
    </row>
    <row r="82" spans="1:17" ht="28.5" customHeight="1" x14ac:dyDescent="0.15">
      <c r="A82" s="782"/>
      <c r="B82" s="178"/>
      <c r="C82" s="791" t="s">
        <v>257</v>
      </c>
      <c r="D82" s="791"/>
      <c r="E82" s="177"/>
      <c r="F82" s="257">
        <v>2968</v>
      </c>
      <c r="G82" s="273"/>
      <c r="H82" s="259">
        <f t="shared" si="13"/>
        <v>2968</v>
      </c>
      <c r="I82" s="274"/>
      <c r="J82" s="275"/>
      <c r="K82" s="259"/>
      <c r="L82" s="274">
        <v>401.89</v>
      </c>
      <c r="M82" s="275"/>
      <c r="N82" s="259">
        <f>SUM(L82:M82)</f>
        <v>401.89</v>
      </c>
      <c r="O82" s="264">
        <f t="shared" si="14"/>
        <v>401.89</v>
      </c>
      <c r="P82" s="262"/>
      <c r="Q82" s="493">
        <f t="shared" si="15"/>
        <v>401.89</v>
      </c>
    </row>
    <row r="83" spans="1:17" ht="28.5" customHeight="1" x14ac:dyDescent="0.15">
      <c r="A83" s="782"/>
      <c r="B83" s="181"/>
      <c r="C83" s="791" t="s">
        <v>189</v>
      </c>
      <c r="D83" s="791"/>
      <c r="E83" s="177"/>
      <c r="F83" s="257"/>
      <c r="G83" s="258"/>
      <c r="H83" s="259"/>
      <c r="I83" s="257"/>
      <c r="J83" s="258"/>
      <c r="K83" s="259"/>
      <c r="L83" s="257">
        <v>1096</v>
      </c>
      <c r="M83" s="258"/>
      <c r="N83" s="259">
        <f>SUM(L83:M83)</f>
        <v>1096</v>
      </c>
      <c r="O83" s="264">
        <f t="shared" si="14"/>
        <v>1096</v>
      </c>
      <c r="P83" s="262"/>
      <c r="Q83" s="493">
        <f t="shared" si="15"/>
        <v>1096</v>
      </c>
    </row>
    <row r="84" spans="1:17" ht="28.5" customHeight="1" x14ac:dyDescent="0.15">
      <c r="A84" s="782"/>
      <c r="B84" s="181"/>
      <c r="C84" s="791" t="s">
        <v>190</v>
      </c>
      <c r="D84" s="791"/>
      <c r="E84" s="180"/>
      <c r="F84" s="261"/>
      <c r="G84" s="262"/>
      <c r="H84" s="263"/>
      <c r="I84" s="261"/>
      <c r="J84" s="262"/>
      <c r="K84" s="263"/>
      <c r="L84" s="261">
        <v>902.8</v>
      </c>
      <c r="M84" s="262"/>
      <c r="N84" s="263">
        <f>SUM(L84:M84)</f>
        <v>902.8</v>
      </c>
      <c r="O84" s="264">
        <f t="shared" si="14"/>
        <v>902.8</v>
      </c>
      <c r="P84" s="262"/>
      <c r="Q84" s="493">
        <f t="shared" si="15"/>
        <v>902.8</v>
      </c>
    </row>
    <row r="85" spans="1:17" ht="28.5" customHeight="1" x14ac:dyDescent="0.15">
      <c r="A85" s="782"/>
      <c r="B85" s="178"/>
      <c r="C85" s="791" t="s">
        <v>258</v>
      </c>
      <c r="D85" s="791"/>
      <c r="E85" s="177"/>
      <c r="F85" s="257">
        <v>2119.61</v>
      </c>
      <c r="G85" s="258"/>
      <c r="H85" s="259">
        <f>SUM(F85:G85)</f>
        <v>2119.61</v>
      </c>
      <c r="I85" s="257">
        <v>592.51</v>
      </c>
      <c r="J85" s="258"/>
      <c r="K85" s="259">
        <f>SUM(I85:J85)</f>
        <v>592.51</v>
      </c>
      <c r="L85" s="257"/>
      <c r="M85" s="258"/>
      <c r="N85" s="259"/>
      <c r="O85" s="260">
        <f t="shared" si="14"/>
        <v>592.51</v>
      </c>
      <c r="P85" s="258"/>
      <c r="Q85" s="494">
        <f t="shared" si="15"/>
        <v>592.51</v>
      </c>
    </row>
    <row r="86" spans="1:17" ht="28.5" customHeight="1" x14ac:dyDescent="0.15">
      <c r="A86" s="782"/>
      <c r="B86" s="181"/>
      <c r="C86" s="791" t="s">
        <v>191</v>
      </c>
      <c r="D86" s="791"/>
      <c r="E86" s="180"/>
      <c r="F86" s="261"/>
      <c r="G86" s="262"/>
      <c r="H86" s="259"/>
      <c r="I86" s="261"/>
      <c r="J86" s="262"/>
      <c r="K86" s="263"/>
      <c r="L86" s="261">
        <v>633.80999999999995</v>
      </c>
      <c r="M86" s="262"/>
      <c r="N86" s="263">
        <f>SUM(L86:M86)</f>
        <v>633.80999999999995</v>
      </c>
      <c r="O86" s="264">
        <f t="shared" si="14"/>
        <v>633.80999999999995</v>
      </c>
      <c r="P86" s="262"/>
      <c r="Q86" s="493">
        <f t="shared" si="15"/>
        <v>633.80999999999995</v>
      </c>
    </row>
    <row r="87" spans="1:17" ht="28.5" customHeight="1" x14ac:dyDescent="0.15">
      <c r="A87" s="782"/>
      <c r="B87" s="181"/>
      <c r="C87" s="791" t="s">
        <v>259</v>
      </c>
      <c r="D87" s="791"/>
      <c r="E87" s="180"/>
      <c r="F87" s="261"/>
      <c r="G87" s="262"/>
      <c r="H87" s="259"/>
      <c r="I87" s="261"/>
      <c r="J87" s="262"/>
      <c r="K87" s="263"/>
      <c r="L87" s="261">
        <v>1628.84</v>
      </c>
      <c r="M87" s="262"/>
      <c r="N87" s="263">
        <f>SUM(L87:M87)</f>
        <v>1628.84</v>
      </c>
      <c r="O87" s="264">
        <f t="shared" ref="O87:O92" si="16">I87+L87</f>
        <v>1628.84</v>
      </c>
      <c r="P87" s="262"/>
      <c r="Q87" s="493">
        <f t="shared" ref="Q87:Q92" si="17">SUM(O87:P87)</f>
        <v>1628.84</v>
      </c>
    </row>
    <row r="88" spans="1:17" ht="28.5" customHeight="1" x14ac:dyDescent="0.15">
      <c r="A88" s="782"/>
      <c r="B88" s="181"/>
      <c r="C88" s="791" t="s">
        <v>260</v>
      </c>
      <c r="D88" s="791"/>
      <c r="E88" s="180"/>
      <c r="F88" s="261">
        <v>2956.45</v>
      </c>
      <c r="G88" s="262"/>
      <c r="H88" s="263">
        <f>SUM(F88:G88)</f>
        <v>2956.45</v>
      </c>
      <c r="I88" s="261"/>
      <c r="J88" s="262"/>
      <c r="K88" s="263"/>
      <c r="L88" s="261">
        <v>675.24</v>
      </c>
      <c r="M88" s="262"/>
      <c r="N88" s="263">
        <f>SUM(L88:M88)</f>
        <v>675.24</v>
      </c>
      <c r="O88" s="264">
        <f t="shared" si="16"/>
        <v>675.24</v>
      </c>
      <c r="P88" s="262"/>
      <c r="Q88" s="493">
        <f t="shared" si="17"/>
        <v>675.24</v>
      </c>
    </row>
    <row r="89" spans="1:17" ht="28.5" customHeight="1" x14ac:dyDescent="0.15">
      <c r="A89" s="782"/>
      <c r="B89" s="181"/>
      <c r="C89" s="791" t="s">
        <v>261</v>
      </c>
      <c r="D89" s="791"/>
      <c r="E89" s="183"/>
      <c r="F89" s="261"/>
      <c r="G89" s="262"/>
      <c r="H89" s="259"/>
      <c r="I89" s="265"/>
      <c r="J89" s="266"/>
      <c r="K89" s="263"/>
      <c r="L89" s="265">
        <v>1180.3699999999999</v>
      </c>
      <c r="M89" s="266"/>
      <c r="N89" s="263">
        <f>SUM(L89:M89)</f>
        <v>1180.3699999999999</v>
      </c>
      <c r="O89" s="264">
        <f t="shared" si="16"/>
        <v>1180.3699999999999</v>
      </c>
      <c r="P89" s="262"/>
      <c r="Q89" s="493">
        <f t="shared" si="17"/>
        <v>1180.3699999999999</v>
      </c>
    </row>
    <row r="90" spans="1:17" ht="28.5" customHeight="1" x14ac:dyDescent="0.15">
      <c r="A90" s="782"/>
      <c r="B90" s="550"/>
      <c r="C90" s="826" t="s">
        <v>262</v>
      </c>
      <c r="D90" s="826"/>
      <c r="E90" s="183"/>
      <c r="F90" s="265">
        <v>7.75</v>
      </c>
      <c r="G90" s="266"/>
      <c r="H90" s="515">
        <f t="shared" ref="H90:H96" si="18">SUM(F90:G90)</f>
        <v>7.75</v>
      </c>
      <c r="I90" s="265"/>
      <c r="J90" s="266"/>
      <c r="K90" s="551"/>
      <c r="L90" s="265">
        <v>7.75</v>
      </c>
      <c r="M90" s="266"/>
      <c r="N90" s="551">
        <f>SUM(L90:M90)</f>
        <v>7.75</v>
      </c>
      <c r="O90" s="516">
        <f t="shared" si="16"/>
        <v>7.75</v>
      </c>
      <c r="P90" s="266"/>
      <c r="Q90" s="517">
        <f t="shared" si="17"/>
        <v>7.75</v>
      </c>
    </row>
    <row r="91" spans="1:17" ht="28.5" customHeight="1" x14ac:dyDescent="0.15">
      <c r="A91" s="782"/>
      <c r="B91" s="181"/>
      <c r="C91" s="791" t="s">
        <v>263</v>
      </c>
      <c r="D91" s="791"/>
      <c r="E91" s="180"/>
      <c r="F91" s="261">
        <v>6</v>
      </c>
      <c r="G91" s="262"/>
      <c r="H91" s="263">
        <f t="shared" si="18"/>
        <v>6</v>
      </c>
      <c r="I91" s="261">
        <v>6</v>
      </c>
      <c r="J91" s="262"/>
      <c r="K91" s="263">
        <f>SUM(I91:J91)</f>
        <v>6</v>
      </c>
      <c r="L91" s="261"/>
      <c r="M91" s="262"/>
      <c r="N91" s="263"/>
      <c r="O91" s="264">
        <f t="shared" si="16"/>
        <v>6</v>
      </c>
      <c r="P91" s="262"/>
      <c r="Q91" s="493">
        <f t="shared" si="17"/>
        <v>6</v>
      </c>
    </row>
    <row r="92" spans="1:17" ht="28.5" customHeight="1" x14ac:dyDescent="0.15">
      <c r="A92" s="782"/>
      <c r="B92" s="181"/>
      <c r="C92" s="791" t="s">
        <v>264</v>
      </c>
      <c r="D92" s="791"/>
      <c r="E92" s="183"/>
      <c r="F92" s="261">
        <v>6</v>
      </c>
      <c r="G92" s="262"/>
      <c r="H92" s="259">
        <f t="shared" si="18"/>
        <v>6</v>
      </c>
      <c r="I92" s="261"/>
      <c r="J92" s="262"/>
      <c r="K92" s="263"/>
      <c r="L92" s="261">
        <v>6</v>
      </c>
      <c r="M92" s="262"/>
      <c r="N92" s="263">
        <f>SUM(L92:M92)</f>
        <v>6</v>
      </c>
      <c r="O92" s="264">
        <f t="shared" si="16"/>
        <v>6</v>
      </c>
      <c r="P92" s="262"/>
      <c r="Q92" s="493">
        <f t="shared" si="17"/>
        <v>6</v>
      </c>
    </row>
    <row r="93" spans="1:17" ht="28.5" customHeight="1" x14ac:dyDescent="0.15">
      <c r="A93" s="782"/>
      <c r="B93" s="181"/>
      <c r="C93" s="839" t="s">
        <v>265</v>
      </c>
      <c r="D93" s="839"/>
      <c r="E93" s="177"/>
      <c r="F93" s="271">
        <v>15005</v>
      </c>
      <c r="G93" s="272"/>
      <c r="H93" s="259">
        <f t="shared" si="18"/>
        <v>15005</v>
      </c>
      <c r="I93" s="257"/>
      <c r="J93" s="258"/>
      <c r="K93" s="263"/>
      <c r="L93" s="257"/>
      <c r="M93" s="258"/>
      <c r="N93" s="263"/>
      <c r="O93" s="264"/>
      <c r="P93" s="262"/>
      <c r="Q93" s="493"/>
    </row>
    <row r="94" spans="1:17" ht="28.5" customHeight="1" x14ac:dyDescent="0.15">
      <c r="A94" s="782"/>
      <c r="B94" s="181"/>
      <c r="C94" s="839" t="s">
        <v>266</v>
      </c>
      <c r="D94" s="839"/>
      <c r="E94" s="180"/>
      <c r="F94" s="261">
        <v>4272</v>
      </c>
      <c r="G94" s="262"/>
      <c r="H94" s="259">
        <f t="shared" si="18"/>
        <v>4272</v>
      </c>
      <c r="I94" s="261"/>
      <c r="J94" s="262"/>
      <c r="K94" s="263"/>
      <c r="L94" s="261"/>
      <c r="M94" s="262"/>
      <c r="N94" s="263"/>
      <c r="O94" s="264"/>
      <c r="P94" s="262"/>
      <c r="Q94" s="493"/>
    </row>
    <row r="95" spans="1:17" ht="28.5" customHeight="1" thickBot="1" x14ac:dyDescent="0.2">
      <c r="A95" s="783"/>
      <c r="B95" s="552"/>
      <c r="C95" s="841" t="s">
        <v>267</v>
      </c>
      <c r="D95" s="841"/>
      <c r="E95" s="549"/>
      <c r="F95" s="553">
        <v>45222</v>
      </c>
      <c r="G95" s="554"/>
      <c r="H95" s="555">
        <f t="shared" si="18"/>
        <v>45222</v>
      </c>
      <c r="I95" s="556"/>
      <c r="J95" s="557"/>
      <c r="K95" s="558"/>
      <c r="L95" s="556"/>
      <c r="M95" s="557"/>
      <c r="N95" s="558"/>
      <c r="O95" s="559"/>
      <c r="P95" s="557"/>
      <c r="Q95" s="560"/>
    </row>
    <row r="96" spans="1:17" ht="28.5" customHeight="1" x14ac:dyDescent="0.15">
      <c r="A96" s="784" t="s">
        <v>382</v>
      </c>
      <c r="B96" s="178"/>
      <c r="C96" s="842" t="s">
        <v>268</v>
      </c>
      <c r="D96" s="842"/>
      <c r="E96" s="177"/>
      <c r="F96" s="257">
        <v>114736.72</v>
      </c>
      <c r="G96" s="258"/>
      <c r="H96" s="259">
        <f t="shared" si="18"/>
        <v>114736.72</v>
      </c>
      <c r="I96" s="257"/>
      <c r="J96" s="258"/>
      <c r="K96" s="259"/>
      <c r="L96" s="257"/>
      <c r="M96" s="258"/>
      <c r="N96" s="259"/>
      <c r="O96" s="260"/>
      <c r="P96" s="258"/>
      <c r="Q96" s="494"/>
    </row>
    <row r="97" spans="1:18" ht="28.5" customHeight="1" x14ac:dyDescent="0.15">
      <c r="A97" s="785"/>
      <c r="B97" s="198"/>
      <c r="C97" s="840" t="s">
        <v>79</v>
      </c>
      <c r="D97" s="840"/>
      <c r="E97" s="479"/>
      <c r="F97" s="294">
        <f t="shared" ref="F97:Q97" si="19">SUM(F16:F96)</f>
        <v>4581361.66</v>
      </c>
      <c r="G97" s="383">
        <f t="shared" si="19"/>
        <v>-2602</v>
      </c>
      <c r="H97" s="480">
        <f t="shared" si="19"/>
        <v>4578759.66</v>
      </c>
      <c r="I97" s="294">
        <f t="shared" si="19"/>
        <v>5347.58</v>
      </c>
      <c r="J97" s="383">
        <f t="shared" si="19"/>
        <v>0</v>
      </c>
      <c r="K97" s="480">
        <f t="shared" si="19"/>
        <v>5347.58</v>
      </c>
      <c r="L97" s="294">
        <f t="shared" si="19"/>
        <v>63568.469999999987</v>
      </c>
      <c r="M97" s="383">
        <f t="shared" si="19"/>
        <v>0</v>
      </c>
      <c r="N97" s="480">
        <f t="shared" si="19"/>
        <v>63568.469999999987</v>
      </c>
      <c r="O97" s="294">
        <f t="shared" si="19"/>
        <v>68916.049999999988</v>
      </c>
      <c r="P97" s="383">
        <f t="shared" si="19"/>
        <v>0</v>
      </c>
      <c r="Q97" s="496">
        <f t="shared" si="19"/>
        <v>68916.049999999988</v>
      </c>
    </row>
    <row r="98" spans="1:18" ht="28.5" customHeight="1" x14ac:dyDescent="0.15">
      <c r="A98" s="781" t="s">
        <v>309</v>
      </c>
      <c r="B98" s="199"/>
      <c r="C98" s="837" t="s">
        <v>269</v>
      </c>
      <c r="D98" s="837"/>
      <c r="E98" s="481"/>
      <c r="F98" s="433">
        <v>2841.29</v>
      </c>
      <c r="G98" s="477"/>
      <c r="H98" s="435">
        <f>SUM(F98:G98)</f>
        <v>2841.29</v>
      </c>
      <c r="I98" s="482">
        <v>274.09000000000003</v>
      </c>
      <c r="J98" s="478"/>
      <c r="K98" s="435">
        <f>SUM(I98:J98)</f>
        <v>274.09000000000003</v>
      </c>
      <c r="L98" s="482">
        <v>669.72</v>
      </c>
      <c r="M98" s="483"/>
      <c r="N98" s="435">
        <f>SUM(L98:M98)</f>
        <v>669.72</v>
      </c>
      <c r="O98" s="436">
        <f>I98+L98</f>
        <v>943.81000000000006</v>
      </c>
      <c r="P98" s="477"/>
      <c r="Q98" s="411">
        <f>SUM(O98:P98)</f>
        <v>943.81000000000006</v>
      </c>
    </row>
    <row r="99" spans="1:18" ht="28.5" customHeight="1" x14ac:dyDescent="0.15">
      <c r="A99" s="782"/>
      <c r="B99" s="181"/>
      <c r="C99" s="786" t="s">
        <v>270</v>
      </c>
      <c r="D99" s="786"/>
      <c r="E99" s="419"/>
      <c r="F99" s="420">
        <v>2667.24</v>
      </c>
      <c r="G99" s="421"/>
      <c r="H99" s="397">
        <f>SUM(F99:G99)</f>
        <v>2667.24</v>
      </c>
      <c r="I99" s="475">
        <v>344.48</v>
      </c>
      <c r="J99" s="476"/>
      <c r="K99" s="396">
        <f>SUM(I99:J99)</f>
        <v>344.48</v>
      </c>
      <c r="L99" s="475">
        <v>1059.03</v>
      </c>
      <c r="M99" s="476"/>
      <c r="N99" s="396">
        <f>SUM(L99:M99)</f>
        <v>1059.03</v>
      </c>
      <c r="O99" s="414">
        <f>I99+L99</f>
        <v>1403.51</v>
      </c>
      <c r="P99" s="413"/>
      <c r="Q99" s="415">
        <f>SUM(O99:P99)</f>
        <v>1403.51</v>
      </c>
    </row>
    <row r="100" spans="1:18" ht="28.5" customHeight="1" x14ac:dyDescent="0.15">
      <c r="A100" s="782"/>
      <c r="B100" s="178"/>
      <c r="C100" s="791" t="s">
        <v>271</v>
      </c>
      <c r="D100" s="791"/>
      <c r="E100" s="180"/>
      <c r="F100" s="261">
        <v>53563.02</v>
      </c>
      <c r="G100" s="262"/>
      <c r="H100" s="263">
        <f>SUM(F100:G100)</f>
        <v>53563.02</v>
      </c>
      <c r="I100" s="274"/>
      <c r="J100" s="276"/>
      <c r="K100" s="263"/>
      <c r="L100" s="274"/>
      <c r="M100" s="276"/>
      <c r="N100" s="263"/>
      <c r="O100" s="264"/>
      <c r="P100" s="262"/>
      <c r="Q100" s="493"/>
    </row>
    <row r="101" spans="1:18" ht="28.5" customHeight="1" x14ac:dyDescent="0.15">
      <c r="A101" s="782"/>
      <c r="B101" s="191"/>
      <c r="C101" s="838" t="s">
        <v>172</v>
      </c>
      <c r="D101" s="838"/>
      <c r="E101" s="177"/>
      <c r="F101" s="257">
        <v>25907</v>
      </c>
      <c r="G101" s="382">
        <v>-55</v>
      </c>
      <c r="H101" s="263">
        <f>SUM(F101:G101)</f>
        <v>25852</v>
      </c>
      <c r="I101" s="257"/>
      <c r="J101" s="258"/>
      <c r="K101" s="263"/>
      <c r="L101" s="257"/>
      <c r="M101" s="258"/>
      <c r="N101" s="263"/>
      <c r="O101" s="264"/>
      <c r="P101" s="262"/>
      <c r="Q101" s="493"/>
    </row>
    <row r="102" spans="1:18" ht="28.5" customHeight="1" x14ac:dyDescent="0.15">
      <c r="A102" s="782"/>
      <c r="B102" s="191"/>
      <c r="C102" s="791" t="s">
        <v>272</v>
      </c>
      <c r="D102" s="791"/>
      <c r="E102" s="177"/>
      <c r="F102" s="257">
        <v>11898.74</v>
      </c>
      <c r="G102" s="258"/>
      <c r="H102" s="263">
        <f>SUM(F102:G102)</f>
        <v>11898.74</v>
      </c>
      <c r="I102" s="257">
        <v>354.1</v>
      </c>
      <c r="J102" s="258"/>
      <c r="K102" s="263">
        <f>SUM(I102:J102)</f>
        <v>354.1</v>
      </c>
      <c r="L102" s="257">
        <v>219.04</v>
      </c>
      <c r="M102" s="258"/>
      <c r="N102" s="263">
        <f>SUM(L102:M102)</f>
        <v>219.04</v>
      </c>
      <c r="O102" s="264">
        <f>I102+L102</f>
        <v>573.14</v>
      </c>
      <c r="P102" s="262"/>
      <c r="Q102" s="493">
        <f>SUM(O102:P102)</f>
        <v>573.14</v>
      </c>
    </row>
    <row r="103" spans="1:18" ht="28.5" customHeight="1" x14ac:dyDescent="0.15">
      <c r="A103" s="782"/>
      <c r="B103" s="191"/>
      <c r="C103" s="791" t="s">
        <v>185</v>
      </c>
      <c r="D103" s="791"/>
      <c r="E103" s="177"/>
      <c r="F103" s="257"/>
      <c r="G103" s="258"/>
      <c r="H103" s="263"/>
      <c r="I103" s="257"/>
      <c r="J103" s="258"/>
      <c r="K103" s="263"/>
      <c r="L103" s="257"/>
      <c r="M103" s="258"/>
      <c r="N103" s="263"/>
      <c r="O103" s="264"/>
      <c r="P103" s="262"/>
      <c r="Q103" s="493"/>
    </row>
    <row r="104" spans="1:18" ht="28.5" customHeight="1" x14ac:dyDescent="0.15">
      <c r="A104" s="782"/>
      <c r="B104" s="185"/>
      <c r="C104" s="791" t="s">
        <v>273</v>
      </c>
      <c r="D104" s="791"/>
      <c r="E104" s="177"/>
      <c r="F104" s="257">
        <v>11757.47</v>
      </c>
      <c r="G104" s="258"/>
      <c r="H104" s="263">
        <f>SUM(F104:G104)</f>
        <v>11757.47</v>
      </c>
      <c r="I104" s="257">
        <v>321.57</v>
      </c>
      <c r="J104" s="258"/>
      <c r="K104" s="263">
        <f>SUM(I104:J104)</f>
        <v>321.57</v>
      </c>
      <c r="L104" s="257"/>
      <c r="M104" s="258"/>
      <c r="N104" s="263"/>
      <c r="O104" s="264">
        <f>I104+L104</f>
        <v>321.57</v>
      </c>
      <c r="P104" s="262"/>
      <c r="Q104" s="493">
        <f>SUM(O104:P104)</f>
        <v>321.57</v>
      </c>
    </row>
    <row r="105" spans="1:18" ht="28.5" customHeight="1" x14ac:dyDescent="0.15">
      <c r="A105" s="782"/>
      <c r="B105" s="186"/>
      <c r="C105" s="826" t="s">
        <v>173</v>
      </c>
      <c r="D105" s="826"/>
      <c r="E105" s="183"/>
      <c r="F105" s="265">
        <v>4182</v>
      </c>
      <c r="G105" s="626">
        <v>-4182</v>
      </c>
      <c r="H105" s="515">
        <f>SUM(F105:G105)</f>
        <v>0</v>
      </c>
      <c r="I105" s="265"/>
      <c r="J105" s="266"/>
      <c r="K105" s="515"/>
      <c r="L105" s="265">
        <v>655</v>
      </c>
      <c r="M105" s="626">
        <v>-655</v>
      </c>
      <c r="N105" s="515">
        <f>SUM(L105:M105)</f>
        <v>0</v>
      </c>
      <c r="O105" s="516">
        <f>I105+L105</f>
        <v>655</v>
      </c>
      <c r="P105" s="626">
        <v>-655</v>
      </c>
      <c r="Q105" s="517">
        <f>SUM(O105:P105)</f>
        <v>0</v>
      </c>
    </row>
    <row r="106" spans="1:18" ht="28.5" customHeight="1" x14ac:dyDescent="0.15">
      <c r="A106" s="782"/>
      <c r="B106" s="185"/>
      <c r="C106" s="791" t="s">
        <v>307</v>
      </c>
      <c r="D106" s="791"/>
      <c r="E106" s="180"/>
      <c r="F106" s="261">
        <v>196316.1</v>
      </c>
      <c r="G106" s="626">
        <v>-4297.55</v>
      </c>
      <c r="H106" s="263">
        <f>SUM(F106:G106)</f>
        <v>192018.55000000002</v>
      </c>
      <c r="I106" s="261"/>
      <c r="J106" s="262"/>
      <c r="K106" s="263"/>
      <c r="L106" s="261"/>
      <c r="M106" s="262"/>
      <c r="N106" s="263"/>
      <c r="O106" s="264"/>
      <c r="P106" s="262"/>
      <c r="Q106" s="493"/>
    </row>
    <row r="107" spans="1:18" s="400" customFormat="1" ht="28.5" customHeight="1" x14ac:dyDescent="0.15">
      <c r="A107" s="782"/>
      <c r="B107" s="514"/>
      <c r="C107" s="780" t="s">
        <v>381</v>
      </c>
      <c r="D107" s="780"/>
      <c r="E107" s="419"/>
      <c r="F107" s="412">
        <v>5274.52</v>
      </c>
      <c r="G107" s="409"/>
      <c r="H107" s="395">
        <f>SUM(F107:G107)</f>
        <v>5274.52</v>
      </c>
      <c r="I107" s="420"/>
      <c r="J107" s="421"/>
      <c r="K107" s="395"/>
      <c r="L107" s="420">
        <v>1208.6099999999999</v>
      </c>
      <c r="M107" s="421"/>
      <c r="N107" s="515">
        <f>SUM(L107:M107)</f>
        <v>1208.6099999999999</v>
      </c>
      <c r="O107" s="458">
        <f>I107+L107</f>
        <v>1208.6099999999999</v>
      </c>
      <c r="P107" s="421"/>
      <c r="Q107" s="459">
        <f>SUM(O107:P107)</f>
        <v>1208.6099999999999</v>
      </c>
      <c r="R107" s="528"/>
    </row>
    <row r="108" spans="1:18" ht="28.5" customHeight="1" x14ac:dyDescent="0.15">
      <c r="A108" s="782"/>
      <c r="B108" s="185"/>
      <c r="C108" s="791" t="s">
        <v>268</v>
      </c>
      <c r="D108" s="791"/>
      <c r="E108" s="195"/>
      <c r="F108" s="261">
        <v>597319.04</v>
      </c>
      <c r="G108" s="625"/>
      <c r="H108" s="259">
        <f>SUM(F108:G108)</f>
        <v>597319.04</v>
      </c>
      <c r="I108" s="261"/>
      <c r="J108" s="262"/>
      <c r="K108" s="259"/>
      <c r="L108" s="261"/>
      <c r="M108" s="262"/>
      <c r="N108" s="263"/>
      <c r="O108" s="264"/>
      <c r="P108" s="262"/>
      <c r="Q108" s="493"/>
    </row>
    <row r="109" spans="1:18" ht="28.5" customHeight="1" x14ac:dyDescent="0.15">
      <c r="A109" s="782"/>
      <c r="B109" s="186"/>
      <c r="C109" s="836" t="s">
        <v>79</v>
      </c>
      <c r="D109" s="836"/>
      <c r="E109" s="279"/>
      <c r="F109" s="294">
        <f t="shared" ref="F109:Q109" si="20">SUM(F98:F108)</f>
        <v>911726.42</v>
      </c>
      <c r="G109" s="383">
        <f t="shared" si="20"/>
        <v>-8534.5499999999993</v>
      </c>
      <c r="H109" s="295">
        <f t="shared" si="20"/>
        <v>903191.87000000011</v>
      </c>
      <c r="I109" s="294">
        <f t="shared" si="20"/>
        <v>1294.24</v>
      </c>
      <c r="J109" s="383">
        <f t="shared" si="20"/>
        <v>0</v>
      </c>
      <c r="K109" s="295">
        <f t="shared" si="20"/>
        <v>1294.24</v>
      </c>
      <c r="L109" s="294">
        <f t="shared" si="20"/>
        <v>3811.3999999999996</v>
      </c>
      <c r="M109" s="383">
        <f t="shared" si="20"/>
        <v>-655</v>
      </c>
      <c r="N109" s="295">
        <f t="shared" si="20"/>
        <v>3156.3999999999996</v>
      </c>
      <c r="O109" s="296">
        <f t="shared" si="20"/>
        <v>5105.6400000000003</v>
      </c>
      <c r="P109" s="383">
        <f t="shared" si="20"/>
        <v>-655</v>
      </c>
      <c r="Q109" s="497">
        <f t="shared" si="20"/>
        <v>4450.6400000000003</v>
      </c>
    </row>
    <row r="110" spans="1:18" ht="28.5" customHeight="1" x14ac:dyDescent="0.15">
      <c r="A110" s="785"/>
      <c r="B110" s="194"/>
      <c r="C110" s="835"/>
      <c r="D110" s="835"/>
      <c r="E110" s="182"/>
      <c r="F110" s="277"/>
      <c r="G110" s="384"/>
      <c r="H110" s="278"/>
      <c r="I110" s="267"/>
      <c r="J110" s="268"/>
      <c r="K110" s="269"/>
      <c r="L110" s="267"/>
      <c r="M110" s="268"/>
      <c r="N110" s="269"/>
      <c r="O110" s="270"/>
      <c r="P110" s="268"/>
      <c r="Q110" s="495"/>
    </row>
    <row r="111" spans="1:18" ht="28.5" customHeight="1" thickBot="1" x14ac:dyDescent="0.2">
      <c r="A111" s="832" t="s">
        <v>274</v>
      </c>
      <c r="B111" s="833"/>
      <c r="C111" s="833"/>
      <c r="D111" s="833"/>
      <c r="E111" s="834"/>
      <c r="F111" s="498">
        <f t="shared" ref="F111:Q111" si="21">F15+F97+F109</f>
        <v>5525143.0499999998</v>
      </c>
      <c r="G111" s="499">
        <f t="shared" si="21"/>
        <v>-11136.55</v>
      </c>
      <c r="H111" s="500">
        <f t="shared" si="21"/>
        <v>5514006.5</v>
      </c>
      <c r="I111" s="498">
        <f t="shared" si="21"/>
        <v>6736.07</v>
      </c>
      <c r="J111" s="499">
        <f t="shared" si="21"/>
        <v>0</v>
      </c>
      <c r="K111" s="500">
        <f t="shared" si="21"/>
        <v>6736.07</v>
      </c>
      <c r="L111" s="498">
        <f t="shared" si="21"/>
        <v>73150.469999999987</v>
      </c>
      <c r="M111" s="499">
        <f t="shared" si="21"/>
        <v>-655</v>
      </c>
      <c r="N111" s="500">
        <f t="shared" si="21"/>
        <v>72495.469999999987</v>
      </c>
      <c r="O111" s="498">
        <f t="shared" si="21"/>
        <v>79886.539999999994</v>
      </c>
      <c r="P111" s="499">
        <f t="shared" si="21"/>
        <v>-655</v>
      </c>
      <c r="Q111" s="501">
        <f t="shared" si="21"/>
        <v>79231.539999999994</v>
      </c>
    </row>
    <row r="112" spans="1:18" x14ac:dyDescent="0.15">
      <c r="A112" s="176"/>
      <c r="B112" s="176"/>
      <c r="C112" s="176"/>
      <c r="D112" s="184"/>
      <c r="E112" s="176"/>
      <c r="F112" s="189"/>
      <c r="G112" s="176"/>
      <c r="H112" s="176"/>
      <c r="I112" s="189"/>
      <c r="J112" s="176"/>
      <c r="K112" s="176"/>
      <c r="L112" s="189"/>
      <c r="M112" s="176"/>
      <c r="N112" s="176"/>
      <c r="O112" s="176"/>
      <c r="P112" s="176"/>
      <c r="Q112" s="176"/>
    </row>
    <row r="113" spans="1:17" x14ac:dyDescent="0.15">
      <c r="A113" s="831"/>
      <c r="B113" s="831"/>
      <c r="C113" s="831"/>
      <c r="D113" s="831"/>
      <c r="E113" s="831"/>
      <c r="F113" s="831"/>
      <c r="G113" s="831"/>
      <c r="H113" s="831"/>
      <c r="I113" s="831"/>
      <c r="J113" s="831"/>
      <c r="K113" s="831"/>
      <c r="L113" s="831"/>
      <c r="M113" s="831"/>
      <c r="N113" s="831"/>
      <c r="O113" s="831"/>
      <c r="P113" s="831"/>
      <c r="Q113" s="831"/>
    </row>
    <row r="114" spans="1:17" x14ac:dyDescent="0.15">
      <c r="A114" s="175"/>
      <c r="B114" s="175"/>
      <c r="C114" s="175"/>
      <c r="D114" s="175"/>
      <c r="E114" s="175"/>
      <c r="F114" s="197"/>
      <c r="G114" s="175"/>
      <c r="H114" s="175"/>
      <c r="I114" s="197"/>
      <c r="J114" s="175"/>
      <c r="K114" s="175"/>
      <c r="L114" s="197"/>
      <c r="M114" s="175"/>
      <c r="N114" s="175"/>
      <c r="O114" s="175"/>
      <c r="P114" s="175"/>
      <c r="Q114" s="175"/>
    </row>
  </sheetData>
  <mergeCells count="124">
    <mergeCell ref="C95:D95"/>
    <mergeCell ref="C96:D96"/>
    <mergeCell ref="C91:D91"/>
    <mergeCell ref="C81:D81"/>
    <mergeCell ref="C75:D75"/>
    <mergeCell ref="C76:D76"/>
    <mergeCell ref="C90:D90"/>
    <mergeCell ref="C27:D27"/>
    <mergeCell ref="C32:D32"/>
    <mergeCell ref="C35:D35"/>
    <mergeCell ref="C29:D29"/>
    <mergeCell ref="C84:D84"/>
    <mergeCell ref="C86:D86"/>
    <mergeCell ref="C87:D87"/>
    <mergeCell ref="C73:D73"/>
    <mergeCell ref="C83:D83"/>
    <mergeCell ref="C77:D77"/>
    <mergeCell ref="C74:D74"/>
    <mergeCell ref="C78:D78"/>
    <mergeCell ref="C80:D80"/>
    <mergeCell ref="C85:D85"/>
    <mergeCell ref="C82:D82"/>
    <mergeCell ref="C48:D48"/>
    <mergeCell ref="C43:D43"/>
    <mergeCell ref="C17:D17"/>
    <mergeCell ref="C18:D18"/>
    <mergeCell ref="F78:F79"/>
    <mergeCell ref="A113:Q113"/>
    <mergeCell ref="A111:E111"/>
    <mergeCell ref="C110:D110"/>
    <mergeCell ref="C108:D108"/>
    <mergeCell ref="C109:D109"/>
    <mergeCell ref="C106:D106"/>
    <mergeCell ref="C100:D100"/>
    <mergeCell ref="C98:D98"/>
    <mergeCell ref="C99:D99"/>
    <mergeCell ref="A98:A110"/>
    <mergeCell ref="C101:D101"/>
    <mergeCell ref="C103:D103"/>
    <mergeCell ref="C104:D104"/>
    <mergeCell ref="C105:D105"/>
    <mergeCell ref="C93:D93"/>
    <mergeCell ref="C102:D102"/>
    <mergeCell ref="C88:D88"/>
    <mergeCell ref="C89:D89"/>
    <mergeCell ref="C92:D92"/>
    <mergeCell ref="C97:D97"/>
    <mergeCell ref="C94:D94"/>
    <mergeCell ref="F65:F67"/>
    <mergeCell ref="C70:D70"/>
    <mergeCell ref="C68:D68"/>
    <mergeCell ref="C69:D69"/>
    <mergeCell ref="H65:H67"/>
    <mergeCell ref="C61:D61"/>
    <mergeCell ref="F53:F54"/>
    <mergeCell ref="C58:D58"/>
    <mergeCell ref="H70:H72"/>
    <mergeCell ref="C65:D65"/>
    <mergeCell ref="C60:D60"/>
    <mergeCell ref="F70:F72"/>
    <mergeCell ref="C59:D59"/>
    <mergeCell ref="C56:D56"/>
    <mergeCell ref="C55:D55"/>
    <mergeCell ref="H53:H54"/>
    <mergeCell ref="C46:D46"/>
    <mergeCell ref="C42:D42"/>
    <mergeCell ref="C49:D49"/>
    <mergeCell ref="C41:D41"/>
    <mergeCell ref="C25:D25"/>
    <mergeCell ref="C22:D22"/>
    <mergeCell ref="C24:D24"/>
    <mergeCell ref="F22:F23"/>
    <mergeCell ref="H22:H23"/>
    <mergeCell ref="C26:D26"/>
    <mergeCell ref="C44:D44"/>
    <mergeCell ref="C45:D45"/>
    <mergeCell ref="C21:D21"/>
    <mergeCell ref="C19:D19"/>
    <mergeCell ref="C20:D20"/>
    <mergeCell ref="A1:E1"/>
    <mergeCell ref="F2:H3"/>
    <mergeCell ref="I2:Q2"/>
    <mergeCell ref="I3:K3"/>
    <mergeCell ref="L3:N3"/>
    <mergeCell ref="C14:D14"/>
    <mergeCell ref="F5:F8"/>
    <mergeCell ref="F10:F12"/>
    <mergeCell ref="P1:Q1"/>
    <mergeCell ref="G5:G8"/>
    <mergeCell ref="O3:Q3"/>
    <mergeCell ref="G10:G12"/>
    <mergeCell ref="C13:D13"/>
    <mergeCell ref="A2:E4"/>
    <mergeCell ref="C10:D10"/>
    <mergeCell ref="A5:A15"/>
    <mergeCell ref="C16:D16"/>
    <mergeCell ref="H5:H8"/>
    <mergeCell ref="H10:H12"/>
    <mergeCell ref="C5:D5"/>
    <mergeCell ref="C9:D9"/>
    <mergeCell ref="G78:G79"/>
    <mergeCell ref="H78:H79"/>
    <mergeCell ref="C107:D107"/>
    <mergeCell ref="A16:A35"/>
    <mergeCell ref="A36:A55"/>
    <mergeCell ref="A56:A75"/>
    <mergeCell ref="A76:A95"/>
    <mergeCell ref="A96:A97"/>
    <mergeCell ref="C40:D40"/>
    <mergeCell ref="C33:D33"/>
    <mergeCell ref="C34:D34"/>
    <mergeCell ref="C30:D30"/>
    <mergeCell ref="C28:D28"/>
    <mergeCell ref="C50:D50"/>
    <mergeCell ref="C51:D51"/>
    <mergeCell ref="C57:D57"/>
    <mergeCell ref="C47:D47"/>
    <mergeCell ref="C53:D53"/>
    <mergeCell ref="C31:D31"/>
    <mergeCell ref="C37:D37"/>
    <mergeCell ref="C36:D36"/>
    <mergeCell ref="C52:D52"/>
    <mergeCell ref="C39:D39"/>
    <mergeCell ref="C38:D38"/>
  </mergeCells>
  <phoneticPr fontId="5"/>
  <pageMargins left="0.51181102362204722" right="0.51181102362204722" top="0.74803149606299213" bottom="0.55118110236220474" header="0.31496062992125984" footer="0.31496062992125984"/>
  <pageSetup paperSize="9" scale="82" fitToHeight="0" orientation="landscape" cellComments="asDisplayed" r:id="rId1"/>
  <rowBreaks count="5" manualBreakCount="5">
    <brk id="15" max="16" man="1"/>
    <brk id="35" max="16" man="1"/>
    <brk id="55" max="16" man="1"/>
    <brk id="75" max="16" man="1"/>
    <brk id="95" max="16" man="1"/>
  </rowBreaks>
  <ignoredErrors>
    <ignoredError sqref="H97"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N64"/>
  <sheetViews>
    <sheetView view="pageBreakPreview" zoomScaleNormal="100" zoomScaleSheetLayoutView="100" workbookViewId="0"/>
  </sheetViews>
  <sheetFormatPr defaultRowHeight="13.5" x14ac:dyDescent="0.15"/>
  <cols>
    <col min="1" max="1" width="2.625" customWidth="1"/>
    <col min="2" max="2" width="0.875" customWidth="1"/>
    <col min="3" max="3" width="50.625" customWidth="1"/>
    <col min="4" max="4" width="0.875" customWidth="1"/>
    <col min="5" max="5" width="14.5" customWidth="1"/>
    <col min="6" max="6" width="0.875" customWidth="1"/>
    <col min="7" max="7" width="14.5" customWidth="1"/>
    <col min="8" max="8" width="0.875" customWidth="1"/>
    <col min="9" max="9" width="18.375" customWidth="1"/>
    <col min="10" max="10" width="0.875" customWidth="1"/>
    <col min="11" max="11" width="18.875" customWidth="1"/>
    <col min="12" max="12" width="0.875" customWidth="1"/>
  </cols>
  <sheetData>
    <row r="1" spans="1:14" ht="24.75" customHeight="1" x14ac:dyDescent="0.15">
      <c r="A1" s="212"/>
      <c r="B1" s="213"/>
      <c r="C1" s="217" t="s">
        <v>290</v>
      </c>
      <c r="D1" s="214"/>
      <c r="E1" s="214"/>
      <c r="F1" s="214"/>
      <c r="G1" s="214"/>
      <c r="H1" s="214"/>
      <c r="I1" s="214"/>
      <c r="J1" s="214"/>
      <c r="K1" s="214"/>
      <c r="L1" s="214"/>
      <c r="M1" s="213"/>
    </row>
    <row r="2" spans="1:14" ht="24.75" customHeight="1" thickBot="1" x14ac:dyDescent="0.25">
      <c r="A2" s="215"/>
      <c r="B2" s="213"/>
      <c r="C2" s="213"/>
      <c r="D2" s="213"/>
      <c r="E2" s="213"/>
      <c r="F2" s="213"/>
      <c r="G2" s="213"/>
      <c r="H2" s="213"/>
      <c r="I2" s="844" t="s">
        <v>291</v>
      </c>
      <c r="J2" s="844"/>
      <c r="K2" s="207"/>
      <c r="L2" s="207"/>
      <c r="M2" s="213"/>
      <c r="N2" s="391"/>
    </row>
    <row r="3" spans="1:14" ht="24.75" customHeight="1" x14ac:dyDescent="0.15">
      <c r="A3" s="215"/>
      <c r="B3" s="204"/>
      <c r="C3" s="846" t="s">
        <v>292</v>
      </c>
      <c r="D3" s="205"/>
      <c r="E3" s="848" t="s">
        <v>363</v>
      </c>
      <c r="F3" s="858"/>
      <c r="G3" s="848" t="s">
        <v>364</v>
      </c>
      <c r="H3" s="849"/>
      <c r="I3" s="848" t="s">
        <v>365</v>
      </c>
      <c r="J3" s="857"/>
      <c r="K3" s="244"/>
      <c r="L3" s="248"/>
      <c r="M3" s="207"/>
    </row>
    <row r="4" spans="1:14" ht="24.75" customHeight="1" x14ac:dyDescent="0.15">
      <c r="A4" s="218"/>
      <c r="B4" s="210"/>
      <c r="C4" s="852"/>
      <c r="D4" s="211"/>
      <c r="E4" s="850" t="s">
        <v>279</v>
      </c>
      <c r="F4" s="851"/>
      <c r="G4" s="850" t="s">
        <v>280</v>
      </c>
      <c r="H4" s="851"/>
      <c r="I4" s="850" t="s">
        <v>293</v>
      </c>
      <c r="J4" s="859"/>
      <c r="K4" s="249"/>
      <c r="L4" s="248"/>
      <c r="M4" s="207"/>
    </row>
    <row r="5" spans="1:14" ht="24.75" customHeight="1" x14ac:dyDescent="0.2">
      <c r="A5" s="215"/>
      <c r="B5" s="236"/>
      <c r="C5" s="225" t="s">
        <v>294</v>
      </c>
      <c r="D5" s="208"/>
      <c r="E5" s="226">
        <v>28900</v>
      </c>
      <c r="F5" s="227"/>
      <c r="G5" s="228"/>
      <c r="H5" s="228"/>
      <c r="I5" s="226">
        <f>SUM(E5:H5)</f>
        <v>28900</v>
      </c>
      <c r="J5" s="240"/>
      <c r="K5" s="232"/>
      <c r="L5" s="207"/>
      <c r="M5" s="207"/>
      <c r="N5" s="254"/>
    </row>
    <row r="6" spans="1:14" ht="24.75" customHeight="1" x14ac:dyDescent="0.15">
      <c r="A6" s="215"/>
      <c r="B6" s="236"/>
      <c r="C6" s="224" t="s">
        <v>295</v>
      </c>
      <c r="D6" s="208"/>
      <c r="E6" s="226">
        <v>100000</v>
      </c>
      <c r="F6" s="227"/>
      <c r="G6" s="228"/>
      <c r="H6" s="228"/>
      <c r="I6" s="226">
        <f>SUM(E6:H6)</f>
        <v>100000</v>
      </c>
      <c r="J6" s="240"/>
      <c r="K6" s="232"/>
      <c r="L6" s="207"/>
      <c r="M6" s="207"/>
    </row>
    <row r="7" spans="1:14" ht="24.75" customHeight="1" x14ac:dyDescent="0.15">
      <c r="A7" s="215"/>
      <c r="B7" s="236"/>
      <c r="C7" s="224" t="s">
        <v>296</v>
      </c>
      <c r="D7" s="208"/>
      <c r="E7" s="226">
        <v>8500</v>
      </c>
      <c r="F7" s="227"/>
      <c r="G7" s="228"/>
      <c r="H7" s="228"/>
      <c r="I7" s="226">
        <f>SUM(E7:H7)</f>
        <v>8500</v>
      </c>
      <c r="J7" s="240"/>
      <c r="K7" s="232"/>
      <c r="L7" s="207"/>
      <c r="M7" s="207"/>
    </row>
    <row r="8" spans="1:14" ht="24.75" customHeight="1" x14ac:dyDescent="0.15">
      <c r="A8" s="215"/>
      <c r="B8" s="219"/>
      <c r="C8" s="222" t="s">
        <v>297</v>
      </c>
      <c r="D8" s="220"/>
      <c r="E8" s="226">
        <v>50</v>
      </c>
      <c r="F8" s="230"/>
      <c r="G8" s="231"/>
      <c r="H8" s="231"/>
      <c r="I8" s="226">
        <f>SUM(E8:G8)</f>
        <v>50</v>
      </c>
      <c r="J8" s="247"/>
      <c r="K8" s="232"/>
      <c r="L8" s="207"/>
      <c r="M8" s="207"/>
    </row>
    <row r="9" spans="1:14" ht="24.75" customHeight="1" thickBot="1" x14ac:dyDescent="0.2">
      <c r="A9" s="215"/>
      <c r="B9" s="237"/>
      <c r="C9" s="203" t="s">
        <v>287</v>
      </c>
      <c r="D9" s="238"/>
      <c r="E9" s="241">
        <f>SUM(E5:E8)</f>
        <v>137450</v>
      </c>
      <c r="F9" s="242"/>
      <c r="G9" s="241">
        <f>SUM(G5:G8)</f>
        <v>0</v>
      </c>
      <c r="H9" s="243"/>
      <c r="I9" s="241">
        <f>SUM(I5:I8)</f>
        <v>137450</v>
      </c>
      <c r="J9" s="250"/>
      <c r="K9" s="232"/>
      <c r="L9" s="207"/>
      <c r="M9" s="207"/>
    </row>
    <row r="10" spans="1:14" ht="24.75" customHeight="1" x14ac:dyDescent="0.15">
      <c r="A10" s="215"/>
      <c r="B10" s="207"/>
      <c r="C10" s="206"/>
      <c r="D10" s="207"/>
      <c r="E10" s="216"/>
      <c r="F10" s="207"/>
      <c r="G10" s="216"/>
      <c r="H10" s="207"/>
      <c r="I10" s="216"/>
      <c r="J10" s="207"/>
      <c r="K10" s="216"/>
      <c r="L10" s="207"/>
      <c r="M10" s="207"/>
    </row>
    <row r="11" spans="1:14" ht="24.75" customHeight="1" x14ac:dyDescent="0.15">
      <c r="A11" s="215"/>
      <c r="B11" s="207"/>
      <c r="C11" s="217" t="s">
        <v>298</v>
      </c>
      <c r="D11" s="207"/>
      <c r="E11" s="216"/>
      <c r="F11" s="207"/>
      <c r="G11" s="216"/>
      <c r="H11" s="207"/>
      <c r="I11" s="216"/>
      <c r="J11" s="207"/>
      <c r="K11" s="216"/>
      <c r="L11" s="207"/>
      <c r="M11" s="207"/>
    </row>
    <row r="12" spans="1:14" ht="24.75" customHeight="1" thickBot="1" x14ac:dyDescent="0.2">
      <c r="A12" s="215"/>
      <c r="B12" s="207"/>
      <c r="C12" s="213"/>
      <c r="D12" s="213"/>
      <c r="E12" s="213"/>
      <c r="F12" s="213"/>
      <c r="G12" s="213"/>
      <c r="H12" s="213"/>
      <c r="I12" s="213"/>
      <c r="J12" s="213"/>
      <c r="K12" s="844" t="s">
        <v>291</v>
      </c>
      <c r="L12" s="845"/>
      <c r="M12" s="207"/>
    </row>
    <row r="13" spans="1:14" ht="24.75" customHeight="1" x14ac:dyDescent="0.2">
      <c r="A13" s="215"/>
      <c r="B13" s="204"/>
      <c r="C13" s="846" t="s">
        <v>292</v>
      </c>
      <c r="D13" s="205"/>
      <c r="E13" s="848" t="s">
        <v>299</v>
      </c>
      <c r="F13" s="849"/>
      <c r="G13" s="853" t="s">
        <v>366</v>
      </c>
      <c r="H13" s="855"/>
      <c r="I13" s="853" t="s">
        <v>367</v>
      </c>
      <c r="J13" s="201"/>
      <c r="K13" s="200" t="s">
        <v>365</v>
      </c>
      <c r="L13" s="202"/>
      <c r="M13" s="207"/>
      <c r="N13" s="391"/>
    </row>
    <row r="14" spans="1:14" ht="24.75" customHeight="1" x14ac:dyDescent="0.15">
      <c r="A14" s="215"/>
      <c r="B14" s="210"/>
      <c r="C14" s="852"/>
      <c r="D14" s="211"/>
      <c r="E14" s="850" t="s">
        <v>279</v>
      </c>
      <c r="F14" s="851"/>
      <c r="G14" s="854"/>
      <c r="H14" s="856"/>
      <c r="I14" s="854"/>
      <c r="J14" s="252"/>
      <c r="K14" s="246" t="s">
        <v>282</v>
      </c>
      <c r="L14" s="245"/>
      <c r="M14" s="207"/>
    </row>
    <row r="15" spans="1:14" ht="24.75" customHeight="1" x14ac:dyDescent="0.2">
      <c r="A15" s="215"/>
      <c r="B15" s="236"/>
      <c r="C15" s="223" t="s">
        <v>328</v>
      </c>
      <c r="D15" s="208"/>
      <c r="E15" s="226">
        <v>39147</v>
      </c>
      <c r="F15" s="227"/>
      <c r="G15" s="228"/>
      <c r="H15" s="228"/>
      <c r="I15" s="226"/>
      <c r="J15" s="227"/>
      <c r="K15" s="228">
        <f>E15+G15-I15</f>
        <v>39147</v>
      </c>
      <c r="L15" s="209"/>
      <c r="M15" s="207"/>
      <c r="N15" s="254"/>
    </row>
    <row r="16" spans="1:14" ht="24.75" customHeight="1" x14ac:dyDescent="0.15">
      <c r="A16" s="215"/>
      <c r="B16" s="219"/>
      <c r="C16" s="222" t="s">
        <v>329</v>
      </c>
      <c r="D16" s="220"/>
      <c r="E16" s="229">
        <v>1000</v>
      </c>
      <c r="F16" s="230"/>
      <c r="G16" s="231"/>
      <c r="H16" s="231"/>
      <c r="I16" s="226"/>
      <c r="J16" s="230"/>
      <c r="K16" s="228">
        <f>E16+G16-I16</f>
        <v>1000</v>
      </c>
      <c r="L16" s="221"/>
      <c r="M16" s="207"/>
    </row>
    <row r="17" spans="1:13" ht="24.75" customHeight="1" x14ac:dyDescent="0.15">
      <c r="A17" s="215"/>
      <c r="B17" s="219"/>
      <c r="C17" s="222" t="s">
        <v>330</v>
      </c>
      <c r="D17" s="220"/>
      <c r="E17" s="229">
        <v>1000</v>
      </c>
      <c r="F17" s="230"/>
      <c r="G17" s="231"/>
      <c r="H17" s="231"/>
      <c r="I17" s="226"/>
      <c r="J17" s="230"/>
      <c r="K17" s="228">
        <f t="shared" ref="K17:K27" si="0">E17+G17-I17</f>
        <v>1000</v>
      </c>
      <c r="L17" s="221"/>
      <c r="M17" s="207"/>
    </row>
    <row r="18" spans="1:13" ht="24.75" customHeight="1" x14ac:dyDescent="0.15">
      <c r="A18" s="215"/>
      <c r="B18" s="219"/>
      <c r="C18" s="222" t="s">
        <v>331</v>
      </c>
      <c r="D18" s="220"/>
      <c r="E18" s="229">
        <v>1000</v>
      </c>
      <c r="F18" s="230"/>
      <c r="G18" s="231"/>
      <c r="H18" s="231"/>
      <c r="I18" s="226"/>
      <c r="J18" s="230"/>
      <c r="K18" s="228">
        <f t="shared" si="0"/>
        <v>1000</v>
      </c>
      <c r="L18" s="221"/>
      <c r="M18" s="207"/>
    </row>
    <row r="19" spans="1:13" ht="24.75" customHeight="1" x14ac:dyDescent="0.15">
      <c r="A19" s="215"/>
      <c r="B19" s="219"/>
      <c r="C19" s="222" t="s">
        <v>332</v>
      </c>
      <c r="D19" s="220"/>
      <c r="E19" s="229">
        <v>150</v>
      </c>
      <c r="F19" s="230"/>
      <c r="G19" s="231"/>
      <c r="H19" s="231"/>
      <c r="I19" s="226"/>
      <c r="J19" s="230"/>
      <c r="K19" s="228">
        <f t="shared" si="0"/>
        <v>150</v>
      </c>
      <c r="L19" s="221"/>
      <c r="M19" s="207"/>
    </row>
    <row r="20" spans="1:13" ht="24.75" customHeight="1" x14ac:dyDescent="0.15">
      <c r="A20" s="215"/>
      <c r="B20" s="219"/>
      <c r="C20" s="222" t="s">
        <v>333</v>
      </c>
      <c r="D20" s="220"/>
      <c r="E20" s="229">
        <v>140</v>
      </c>
      <c r="F20" s="230"/>
      <c r="G20" s="231"/>
      <c r="H20" s="231"/>
      <c r="I20" s="226"/>
      <c r="J20" s="230"/>
      <c r="K20" s="228">
        <f t="shared" si="0"/>
        <v>140</v>
      </c>
      <c r="L20" s="221"/>
      <c r="M20" s="207"/>
    </row>
    <row r="21" spans="1:13" ht="24.75" customHeight="1" x14ac:dyDescent="0.15">
      <c r="A21" s="215"/>
      <c r="B21" s="219"/>
      <c r="C21" s="222" t="s">
        <v>334</v>
      </c>
      <c r="D21" s="220"/>
      <c r="E21" s="229">
        <v>75</v>
      </c>
      <c r="F21" s="230"/>
      <c r="G21" s="231"/>
      <c r="H21" s="231"/>
      <c r="I21" s="226"/>
      <c r="J21" s="230"/>
      <c r="K21" s="228">
        <f t="shared" si="0"/>
        <v>75</v>
      </c>
      <c r="L21" s="221"/>
      <c r="M21" s="207"/>
    </row>
    <row r="22" spans="1:13" ht="24.75" customHeight="1" x14ac:dyDescent="0.15">
      <c r="A22" s="215"/>
      <c r="B22" s="219"/>
      <c r="C22" s="222" t="s">
        <v>335</v>
      </c>
      <c r="D22" s="220"/>
      <c r="E22" s="229">
        <v>15</v>
      </c>
      <c r="F22" s="230"/>
      <c r="G22" s="231"/>
      <c r="H22" s="231"/>
      <c r="I22" s="226"/>
      <c r="J22" s="230"/>
      <c r="K22" s="228">
        <f t="shared" si="0"/>
        <v>15</v>
      </c>
      <c r="L22" s="221"/>
      <c r="M22" s="207"/>
    </row>
    <row r="23" spans="1:13" ht="24.75" customHeight="1" x14ac:dyDescent="0.15">
      <c r="A23" s="215"/>
      <c r="B23" s="233"/>
      <c r="C23" s="206" t="s">
        <v>368</v>
      </c>
      <c r="D23" s="207"/>
      <c r="E23" s="502">
        <v>20</v>
      </c>
      <c r="F23" s="503"/>
      <c r="G23" s="232"/>
      <c r="H23" s="232"/>
      <c r="I23" s="226"/>
      <c r="J23" s="232"/>
      <c r="K23" s="229">
        <f t="shared" si="0"/>
        <v>20</v>
      </c>
      <c r="L23" s="221"/>
      <c r="M23" s="207"/>
    </row>
    <row r="24" spans="1:13" ht="24.75" customHeight="1" x14ac:dyDescent="0.15">
      <c r="A24" s="215"/>
      <c r="B24" s="219"/>
      <c r="C24" s="222" t="s">
        <v>336</v>
      </c>
      <c r="D24" s="220"/>
      <c r="E24" s="229">
        <v>3120</v>
      </c>
      <c r="F24" s="230"/>
      <c r="G24" s="231"/>
      <c r="H24" s="231"/>
      <c r="I24" s="226"/>
      <c r="J24" s="230"/>
      <c r="K24" s="228">
        <f t="shared" si="0"/>
        <v>3120</v>
      </c>
      <c r="L24" s="221"/>
      <c r="M24" s="207"/>
    </row>
    <row r="25" spans="1:13" ht="24.75" customHeight="1" x14ac:dyDescent="0.15">
      <c r="A25" s="215"/>
      <c r="B25" s="219"/>
      <c r="C25" s="222" t="s">
        <v>337</v>
      </c>
      <c r="D25" s="220"/>
      <c r="E25" s="229">
        <v>2000</v>
      </c>
      <c r="F25" s="230"/>
      <c r="G25" s="231"/>
      <c r="H25" s="231"/>
      <c r="I25" s="226"/>
      <c r="J25" s="230"/>
      <c r="K25" s="228">
        <f t="shared" si="0"/>
        <v>2000</v>
      </c>
      <c r="L25" s="221"/>
      <c r="M25" s="207"/>
    </row>
    <row r="26" spans="1:13" ht="24.75" customHeight="1" x14ac:dyDescent="0.15">
      <c r="A26" s="215"/>
      <c r="B26" s="219"/>
      <c r="C26" s="222" t="s">
        <v>338</v>
      </c>
      <c r="D26" s="220"/>
      <c r="E26" s="229">
        <v>600</v>
      </c>
      <c r="F26" s="230"/>
      <c r="G26" s="231"/>
      <c r="H26" s="231"/>
      <c r="I26" s="226"/>
      <c r="J26" s="230"/>
      <c r="K26" s="228">
        <f t="shared" si="0"/>
        <v>600</v>
      </c>
      <c r="L26" s="221"/>
      <c r="M26" s="207"/>
    </row>
    <row r="27" spans="1:13" ht="24.75" customHeight="1" x14ac:dyDescent="0.15">
      <c r="A27" s="215"/>
      <c r="B27" s="219"/>
      <c r="C27" s="222" t="s">
        <v>405</v>
      </c>
      <c r="D27" s="220"/>
      <c r="E27" s="229">
        <v>300</v>
      </c>
      <c r="F27" s="230"/>
      <c r="G27" s="231"/>
      <c r="H27" s="231"/>
      <c r="I27" s="226"/>
      <c r="J27" s="230"/>
      <c r="K27" s="228">
        <f t="shared" si="0"/>
        <v>300</v>
      </c>
      <c r="L27" s="221"/>
      <c r="M27" s="207"/>
    </row>
    <row r="28" spans="1:13" ht="24.75" customHeight="1" x14ac:dyDescent="0.15">
      <c r="A28" s="215"/>
      <c r="B28" s="219"/>
      <c r="C28" s="222" t="s">
        <v>339</v>
      </c>
      <c r="D28" s="220"/>
      <c r="E28" s="229">
        <v>176</v>
      </c>
      <c r="F28" s="230"/>
      <c r="G28" s="231"/>
      <c r="H28" s="231"/>
      <c r="I28" s="226"/>
      <c r="J28" s="230"/>
      <c r="K28" s="228">
        <f>E28+G28-I28</f>
        <v>176</v>
      </c>
      <c r="L28" s="221"/>
      <c r="M28" s="207"/>
    </row>
    <row r="29" spans="1:13" ht="24.75" customHeight="1" x14ac:dyDescent="0.15">
      <c r="A29" s="215"/>
      <c r="B29" s="219"/>
      <c r="C29" s="222" t="s">
        <v>340</v>
      </c>
      <c r="D29" s="220"/>
      <c r="E29" s="229">
        <v>100</v>
      </c>
      <c r="F29" s="230"/>
      <c r="G29" s="231"/>
      <c r="H29" s="231"/>
      <c r="I29" s="226"/>
      <c r="J29" s="230"/>
      <c r="K29" s="228">
        <f>E29+G29-I29</f>
        <v>100</v>
      </c>
      <c r="L29" s="221"/>
      <c r="M29" s="207"/>
    </row>
    <row r="30" spans="1:13" ht="24.75" customHeight="1" x14ac:dyDescent="0.15">
      <c r="A30" s="215"/>
      <c r="B30" s="219"/>
      <c r="C30" s="222" t="s">
        <v>341</v>
      </c>
      <c r="D30" s="220"/>
      <c r="E30" s="229">
        <v>435119</v>
      </c>
      <c r="F30" s="230"/>
      <c r="G30" s="231"/>
      <c r="H30" s="231"/>
      <c r="I30" s="226"/>
      <c r="J30" s="230"/>
      <c r="K30" s="228">
        <f>E30+G30-I30</f>
        <v>435119</v>
      </c>
      <c r="L30" s="221"/>
      <c r="M30" s="207"/>
    </row>
    <row r="31" spans="1:13" ht="24.75" customHeight="1" thickBot="1" x14ac:dyDescent="0.2">
      <c r="A31" s="215"/>
      <c r="B31" s="237"/>
      <c r="C31" s="203" t="s">
        <v>287</v>
      </c>
      <c r="D31" s="238"/>
      <c r="E31" s="241">
        <f>SUM(E15:E30)</f>
        <v>483962</v>
      </c>
      <c r="F31" s="242"/>
      <c r="G31" s="241">
        <f>SUM(G15:G30)</f>
        <v>0</v>
      </c>
      <c r="H31" s="243"/>
      <c r="I31" s="241">
        <f>SUM(I15:I30)</f>
        <v>0</v>
      </c>
      <c r="J31" s="242"/>
      <c r="K31" s="241">
        <f>SUM(K15:K30)</f>
        <v>483962</v>
      </c>
      <c r="L31" s="239"/>
      <c r="M31" s="207"/>
    </row>
    <row r="32" spans="1:13" ht="14.25" x14ac:dyDescent="0.15">
      <c r="A32" s="215"/>
      <c r="B32" s="207"/>
      <c r="C32" s="206"/>
      <c r="D32" s="207"/>
      <c r="E32" s="232"/>
      <c r="F32" s="232"/>
      <c r="G32" s="232"/>
      <c r="H32" s="232"/>
      <c r="I32" s="232"/>
      <c r="J32" s="232"/>
      <c r="K32" s="232"/>
      <c r="L32" s="207"/>
      <c r="M32" s="207"/>
    </row>
    <row r="33" spans="1:14" ht="24.75" customHeight="1" x14ac:dyDescent="0.15">
      <c r="A33" s="212"/>
      <c r="B33" s="213"/>
      <c r="C33" s="217" t="s">
        <v>289</v>
      </c>
      <c r="D33" s="217"/>
      <c r="E33" s="217"/>
      <c r="F33" s="217"/>
      <c r="G33" s="214"/>
      <c r="H33" s="214"/>
      <c r="I33" s="214"/>
      <c r="J33" s="214"/>
      <c r="K33" s="214"/>
      <c r="L33" s="214"/>
      <c r="M33" s="214"/>
    </row>
    <row r="34" spans="1:14" ht="24.75" customHeight="1" thickBot="1" x14ac:dyDescent="0.2">
      <c r="A34" s="215"/>
      <c r="B34" s="213"/>
      <c r="C34" s="213"/>
      <c r="D34" s="213"/>
      <c r="E34" s="213"/>
      <c r="F34" s="213"/>
      <c r="G34" s="213"/>
      <c r="H34" s="213"/>
      <c r="I34" s="213"/>
      <c r="J34" s="213"/>
      <c r="K34" s="844" t="s">
        <v>291</v>
      </c>
      <c r="L34" s="845"/>
      <c r="M34" s="213"/>
    </row>
    <row r="35" spans="1:14" ht="24.75" customHeight="1" x14ac:dyDescent="0.15">
      <c r="A35" s="215"/>
      <c r="B35" s="204"/>
      <c r="C35" s="846" t="s">
        <v>277</v>
      </c>
      <c r="D35" s="205"/>
      <c r="E35" s="200" t="s">
        <v>278</v>
      </c>
      <c r="F35" s="310"/>
      <c r="G35" s="200" t="s">
        <v>310</v>
      </c>
      <c r="H35" s="205"/>
      <c r="I35" s="312" t="s">
        <v>311</v>
      </c>
      <c r="J35" s="205"/>
      <c r="K35" s="312" t="s">
        <v>312</v>
      </c>
      <c r="L35" s="314"/>
      <c r="M35" s="297"/>
      <c r="N35" s="302"/>
    </row>
    <row r="36" spans="1:14" ht="24.75" customHeight="1" x14ac:dyDescent="0.15">
      <c r="A36" s="218"/>
      <c r="B36" s="210"/>
      <c r="C36" s="847"/>
      <c r="D36" s="211"/>
      <c r="E36" s="255" t="s">
        <v>279</v>
      </c>
      <c r="F36" s="311"/>
      <c r="G36" s="255" t="s">
        <v>280</v>
      </c>
      <c r="H36" s="211"/>
      <c r="I36" s="313" t="s">
        <v>281</v>
      </c>
      <c r="J36" s="211"/>
      <c r="K36" s="313" t="s">
        <v>282</v>
      </c>
      <c r="L36" s="251"/>
      <c r="M36" s="297"/>
    </row>
    <row r="37" spans="1:14" ht="24.75" customHeight="1" x14ac:dyDescent="0.15">
      <c r="A37" s="215"/>
      <c r="B37" s="303"/>
      <c r="C37" s="308" t="s">
        <v>313</v>
      </c>
      <c r="D37" s="304"/>
      <c r="E37" s="305">
        <v>28002</v>
      </c>
      <c r="F37" s="306"/>
      <c r="G37" s="307"/>
      <c r="H37" s="307"/>
      <c r="I37" s="345">
        <v>2666</v>
      </c>
      <c r="J37" s="306"/>
      <c r="K37" s="307">
        <f>E37+G37-I37</f>
        <v>25336</v>
      </c>
      <c r="L37" s="309"/>
      <c r="M37" s="297"/>
    </row>
    <row r="38" spans="1:14" ht="24.75" customHeight="1" thickBot="1" x14ac:dyDescent="0.2">
      <c r="A38" s="215"/>
      <c r="B38" s="298"/>
      <c r="C38" s="316" t="s">
        <v>0</v>
      </c>
      <c r="D38" s="238"/>
      <c r="E38" s="299">
        <f>SUM(E37:E37)</f>
        <v>28002</v>
      </c>
      <c r="F38" s="300"/>
      <c r="G38" s="299">
        <f>SUM(G37:G37)</f>
        <v>0</v>
      </c>
      <c r="H38" s="301"/>
      <c r="I38" s="299">
        <f>SUM(I37:I37)</f>
        <v>2666</v>
      </c>
      <c r="J38" s="300"/>
      <c r="K38" s="299">
        <f>SUM(K37:K37)</f>
        <v>25336</v>
      </c>
      <c r="L38" s="315"/>
      <c r="M38" s="297"/>
    </row>
    <row r="39" spans="1:14" ht="24.75" customHeight="1" x14ac:dyDescent="0.15">
      <c r="A39" s="215"/>
      <c r="B39" s="207"/>
      <c r="C39" s="234"/>
      <c r="D39" s="206"/>
      <c r="E39" s="206"/>
      <c r="F39" s="206"/>
      <c r="G39" s="207"/>
      <c r="H39" s="216"/>
      <c r="I39" s="207"/>
      <c r="J39" s="216"/>
      <c r="K39" s="207"/>
      <c r="L39" s="216"/>
      <c r="M39" s="207"/>
    </row>
    <row r="40" spans="1:14" ht="14.25" x14ac:dyDescent="0.15">
      <c r="A40" s="215"/>
      <c r="B40" s="207"/>
      <c r="C40" s="206"/>
      <c r="D40" s="207"/>
      <c r="E40" s="216"/>
      <c r="F40" s="207"/>
      <c r="G40" s="216"/>
      <c r="H40" s="207"/>
      <c r="I40" s="216"/>
      <c r="J40" s="207"/>
      <c r="K40" s="216"/>
      <c r="L40" s="207"/>
      <c r="M40" s="207"/>
    </row>
    <row r="41" spans="1:14" ht="14.25" x14ac:dyDescent="0.15">
      <c r="A41" s="215"/>
      <c r="B41" s="207"/>
      <c r="C41" s="206"/>
      <c r="D41" s="207"/>
      <c r="E41" s="216"/>
      <c r="F41" s="207"/>
      <c r="G41" s="216"/>
      <c r="H41" s="207"/>
      <c r="I41" s="216"/>
      <c r="J41" s="207"/>
      <c r="K41" s="216"/>
      <c r="L41" s="207"/>
      <c r="M41" s="207"/>
    </row>
    <row r="42" spans="1:14" ht="14.25" x14ac:dyDescent="0.15">
      <c r="A42" s="215"/>
      <c r="B42" s="207"/>
      <c r="C42" s="206"/>
      <c r="D42" s="207"/>
      <c r="E42" s="216"/>
      <c r="F42" s="207"/>
      <c r="G42" s="216"/>
      <c r="H42" s="207"/>
      <c r="I42" s="216"/>
      <c r="J42" s="207"/>
      <c r="K42" s="216"/>
      <c r="L42" s="207"/>
      <c r="M42" s="207"/>
    </row>
    <row r="43" spans="1:14" ht="14.25" x14ac:dyDescent="0.15">
      <c r="A43" s="215"/>
      <c r="B43" s="207"/>
      <c r="C43" s="206"/>
      <c r="D43" s="207"/>
      <c r="E43" s="216"/>
      <c r="F43" s="207"/>
      <c r="G43" s="216"/>
      <c r="H43" s="207"/>
      <c r="I43" s="216"/>
      <c r="J43" s="207"/>
      <c r="K43" s="216"/>
      <c r="L43" s="207"/>
      <c r="M43" s="207"/>
    </row>
    <row r="44" spans="1:14" ht="14.25" x14ac:dyDescent="0.15">
      <c r="A44" s="215"/>
      <c r="B44" s="207"/>
      <c r="C44" s="206"/>
      <c r="D44" s="207"/>
      <c r="E44" s="216"/>
      <c r="F44" s="207"/>
      <c r="G44" s="216"/>
      <c r="H44" s="207"/>
      <c r="I44" s="216"/>
      <c r="J44" s="207"/>
      <c r="K44" s="216"/>
      <c r="L44" s="207"/>
      <c r="M44" s="207"/>
    </row>
    <row r="45" spans="1:14" ht="14.25" x14ac:dyDescent="0.15">
      <c r="A45" s="215"/>
      <c r="B45" s="207"/>
      <c r="C45" s="206"/>
      <c r="D45" s="207"/>
      <c r="E45" s="216"/>
      <c r="F45" s="207"/>
      <c r="G45" s="216"/>
      <c r="H45" s="207"/>
      <c r="I45" s="216"/>
      <c r="J45" s="207"/>
      <c r="K45" s="216"/>
      <c r="L45" s="207"/>
      <c r="M45" s="207"/>
    </row>
    <row r="46" spans="1:14" ht="14.25" x14ac:dyDescent="0.15">
      <c r="A46" s="215"/>
      <c r="B46" s="207"/>
      <c r="C46" s="206"/>
      <c r="D46" s="207"/>
      <c r="E46" s="216"/>
      <c r="F46" s="207"/>
      <c r="G46" s="216"/>
      <c r="H46" s="207"/>
      <c r="I46" s="216"/>
      <c r="J46" s="207"/>
      <c r="K46" s="216"/>
      <c r="L46" s="207"/>
      <c r="M46" s="207"/>
    </row>
    <row r="47" spans="1:14" ht="14.25" x14ac:dyDescent="0.15">
      <c r="A47" s="215"/>
      <c r="B47" s="207"/>
      <c r="C47" s="206"/>
      <c r="D47" s="207"/>
      <c r="E47" s="216"/>
      <c r="F47" s="207"/>
      <c r="G47" s="216"/>
      <c r="H47" s="207"/>
      <c r="I47" s="216"/>
      <c r="J47" s="207"/>
      <c r="K47" s="216"/>
      <c r="L47" s="207"/>
      <c r="M47" s="207"/>
    </row>
    <row r="48" spans="1:14" ht="14.25" x14ac:dyDescent="0.15">
      <c r="A48" s="215"/>
      <c r="B48" s="207"/>
      <c r="C48" s="206"/>
      <c r="D48" s="207"/>
      <c r="E48" s="216"/>
      <c r="F48" s="207"/>
      <c r="G48" s="216"/>
      <c r="H48" s="207"/>
      <c r="I48" s="216"/>
      <c r="J48" s="207"/>
      <c r="K48" s="216"/>
      <c r="L48" s="207"/>
      <c r="M48" s="207"/>
    </row>
    <row r="49" spans="1:13" ht="14.25" x14ac:dyDescent="0.15">
      <c r="A49" s="215"/>
      <c r="B49" s="207"/>
      <c r="C49" s="206"/>
      <c r="D49" s="207"/>
      <c r="E49" s="216"/>
      <c r="F49" s="207"/>
      <c r="G49" s="216"/>
      <c r="H49" s="207"/>
      <c r="I49" s="216"/>
      <c r="J49" s="207"/>
      <c r="K49" s="216"/>
      <c r="L49" s="207"/>
      <c r="M49" s="207"/>
    </row>
    <row r="50" spans="1:13" ht="14.25" x14ac:dyDescent="0.15">
      <c r="A50" s="215"/>
      <c r="B50" s="207"/>
      <c r="C50" s="206"/>
      <c r="D50" s="207"/>
      <c r="E50" s="216"/>
      <c r="F50" s="207"/>
      <c r="G50" s="216"/>
      <c r="H50" s="207"/>
      <c r="I50" s="216"/>
      <c r="J50" s="207"/>
      <c r="K50" s="216"/>
      <c r="L50" s="207"/>
      <c r="M50" s="207"/>
    </row>
    <row r="51" spans="1:13" ht="14.25" x14ac:dyDescent="0.15">
      <c r="A51" s="215"/>
      <c r="B51" s="207"/>
      <c r="C51" s="206"/>
      <c r="D51" s="207"/>
      <c r="E51" s="216"/>
      <c r="F51" s="207"/>
      <c r="G51" s="216"/>
      <c r="H51" s="207"/>
      <c r="I51" s="216"/>
      <c r="J51" s="207"/>
      <c r="K51" s="216"/>
      <c r="L51" s="207"/>
      <c r="M51" s="207"/>
    </row>
    <row r="52" spans="1:13" ht="14.25" x14ac:dyDescent="0.15">
      <c r="A52" s="215"/>
      <c r="B52" s="207"/>
      <c r="C52" s="206"/>
      <c r="D52" s="207"/>
      <c r="E52" s="216"/>
      <c r="F52" s="207"/>
      <c r="G52" s="216"/>
      <c r="H52" s="207"/>
      <c r="I52" s="216"/>
      <c r="J52" s="207"/>
      <c r="K52" s="216"/>
      <c r="L52" s="207"/>
      <c r="M52" s="207"/>
    </row>
    <row r="53" spans="1:13" ht="14.25" x14ac:dyDescent="0.15">
      <c r="A53" s="215"/>
      <c r="B53" s="207"/>
      <c r="C53" s="206"/>
      <c r="D53" s="207"/>
      <c r="E53" s="216"/>
      <c r="F53" s="207"/>
      <c r="G53" s="216"/>
      <c r="H53" s="207"/>
      <c r="I53" s="216"/>
      <c r="J53" s="207"/>
      <c r="K53" s="216"/>
      <c r="L53" s="207"/>
      <c r="M53" s="207"/>
    </row>
    <row r="54" spans="1:13" ht="14.25" x14ac:dyDescent="0.15">
      <c r="A54" s="215"/>
      <c r="B54" s="207"/>
      <c r="C54" s="206"/>
      <c r="D54" s="207"/>
      <c r="E54" s="216"/>
      <c r="F54" s="207"/>
      <c r="G54" s="216"/>
      <c r="H54" s="207"/>
      <c r="I54" s="216"/>
      <c r="J54" s="207"/>
      <c r="K54" s="216"/>
      <c r="L54" s="207"/>
      <c r="M54" s="207"/>
    </row>
    <row r="55" spans="1:13" ht="14.25" x14ac:dyDescent="0.15">
      <c r="A55" s="215"/>
      <c r="B55" s="207"/>
      <c r="C55" s="206"/>
      <c r="D55" s="207"/>
      <c r="E55" s="216"/>
      <c r="F55" s="207"/>
      <c r="G55" s="216"/>
      <c r="H55" s="207"/>
      <c r="I55" s="216"/>
      <c r="J55" s="207"/>
      <c r="K55" s="216"/>
      <c r="L55" s="207"/>
      <c r="M55" s="207"/>
    </row>
    <row r="56" spans="1:13" ht="14.25" x14ac:dyDescent="0.15">
      <c r="A56" s="215"/>
      <c r="B56" s="207"/>
      <c r="C56" s="206"/>
      <c r="D56" s="207"/>
      <c r="E56" s="216"/>
      <c r="F56" s="207"/>
      <c r="G56" s="216"/>
      <c r="H56" s="207"/>
      <c r="I56" s="216"/>
      <c r="J56" s="207"/>
      <c r="K56" s="216"/>
      <c r="L56" s="207"/>
      <c r="M56" s="207"/>
    </row>
    <row r="57" spans="1:13" ht="14.25" x14ac:dyDescent="0.15">
      <c r="A57" s="215"/>
      <c r="B57" s="207"/>
      <c r="C57" s="206"/>
      <c r="D57" s="207"/>
      <c r="E57" s="216"/>
      <c r="F57" s="207"/>
      <c r="G57" s="216"/>
      <c r="H57" s="207"/>
      <c r="I57" s="216"/>
      <c r="J57" s="207"/>
      <c r="K57" s="216"/>
      <c r="L57" s="207"/>
      <c r="M57" s="207"/>
    </row>
    <row r="58" spans="1:13" ht="14.25" x14ac:dyDescent="0.15">
      <c r="A58" s="215"/>
      <c r="B58" s="207"/>
      <c r="C58" s="206"/>
      <c r="D58" s="207"/>
      <c r="E58" s="216"/>
      <c r="F58" s="207"/>
      <c r="G58" s="216"/>
      <c r="H58" s="207"/>
      <c r="I58" s="216"/>
      <c r="J58" s="207"/>
      <c r="K58" s="216"/>
      <c r="L58" s="207"/>
      <c r="M58" s="207"/>
    </row>
    <row r="59" spans="1:13" ht="14.25" x14ac:dyDescent="0.15">
      <c r="A59" s="215"/>
      <c r="B59" s="207"/>
      <c r="C59" s="206"/>
      <c r="D59" s="207"/>
      <c r="E59" s="216"/>
      <c r="F59" s="207"/>
      <c r="G59" s="216"/>
      <c r="H59" s="207"/>
      <c r="I59" s="216"/>
      <c r="J59" s="207"/>
      <c r="K59" s="216"/>
      <c r="L59" s="207"/>
      <c r="M59" s="207"/>
    </row>
    <row r="60" spans="1:13" ht="14.25" x14ac:dyDescent="0.15">
      <c r="A60" s="215"/>
      <c r="B60" s="207"/>
      <c r="C60" s="206"/>
      <c r="D60" s="207"/>
      <c r="E60" s="216"/>
      <c r="F60" s="207"/>
      <c r="G60" s="216"/>
      <c r="H60" s="207"/>
      <c r="I60" s="216"/>
      <c r="J60" s="207"/>
      <c r="K60" s="216"/>
      <c r="L60" s="207"/>
      <c r="M60" s="207"/>
    </row>
    <row r="61" spans="1:13" ht="14.25" x14ac:dyDescent="0.15">
      <c r="A61" s="215"/>
      <c r="B61" s="207"/>
      <c r="C61" s="206"/>
      <c r="D61" s="207"/>
      <c r="E61" s="216"/>
      <c r="F61" s="207"/>
      <c r="G61" s="216"/>
      <c r="H61" s="207"/>
      <c r="I61" s="216"/>
      <c r="J61" s="207"/>
      <c r="K61" s="216"/>
      <c r="L61" s="207"/>
      <c r="M61" s="207"/>
    </row>
    <row r="62" spans="1:13" ht="14.25" x14ac:dyDescent="0.15">
      <c r="A62" s="215"/>
      <c r="B62" s="207"/>
      <c r="C62" s="206"/>
      <c r="D62" s="207"/>
      <c r="E62" s="216"/>
      <c r="F62" s="207"/>
      <c r="G62" s="216"/>
      <c r="H62" s="207"/>
      <c r="I62" s="216"/>
      <c r="J62" s="207"/>
      <c r="K62" s="216"/>
      <c r="L62" s="207"/>
      <c r="M62" s="207"/>
    </row>
    <row r="63" spans="1:13" ht="14.25" x14ac:dyDescent="0.15">
      <c r="A63" s="215"/>
      <c r="B63" s="207"/>
      <c r="C63" s="206"/>
      <c r="D63" s="207"/>
      <c r="E63" s="216"/>
      <c r="F63" s="207"/>
      <c r="G63" s="216"/>
      <c r="H63" s="207"/>
      <c r="I63" s="216"/>
      <c r="J63" s="207"/>
      <c r="K63" s="216"/>
      <c r="L63" s="207"/>
      <c r="M63" s="207"/>
    </row>
    <row r="64" spans="1:13" ht="14.25" x14ac:dyDescent="0.15">
      <c r="A64" s="215"/>
      <c r="B64" s="207"/>
      <c r="C64" s="206"/>
      <c r="D64" s="207"/>
      <c r="E64" s="216"/>
      <c r="F64" s="207"/>
      <c r="G64" s="216"/>
      <c r="H64" s="207"/>
      <c r="I64" s="216"/>
      <c r="J64" s="207"/>
      <c r="K64" s="216"/>
      <c r="L64" s="207"/>
      <c r="M64" s="207"/>
    </row>
  </sheetData>
  <mergeCells count="16">
    <mergeCell ref="I2:J2"/>
    <mergeCell ref="I3:J3"/>
    <mergeCell ref="C3:C4"/>
    <mergeCell ref="E4:F4"/>
    <mergeCell ref="G4:H4"/>
    <mergeCell ref="G3:H3"/>
    <mergeCell ref="E3:F3"/>
    <mergeCell ref="I4:J4"/>
    <mergeCell ref="K34:L34"/>
    <mergeCell ref="C35:C36"/>
    <mergeCell ref="E13:F13"/>
    <mergeCell ref="K12:L12"/>
    <mergeCell ref="E14:F14"/>
    <mergeCell ref="C13:C14"/>
    <mergeCell ref="I13:I14"/>
    <mergeCell ref="G13:H14"/>
  </mergeCells>
  <phoneticPr fontId="5"/>
  <pageMargins left="0.31496062992125984" right="0.31496062992125984" top="0.74803149606299213" bottom="0.35433070866141736" header="0.31496062992125984" footer="0.31496062992125984"/>
  <pageSetup paperSize="9" scale="79" orientation="portrait"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W26"/>
  <sheetViews>
    <sheetView view="pageBreakPreview" zoomScale="80" zoomScaleNormal="100" zoomScaleSheetLayoutView="80" workbookViewId="0"/>
  </sheetViews>
  <sheetFormatPr defaultRowHeight="13.5" x14ac:dyDescent="0.15"/>
  <cols>
    <col min="1" max="1" width="2.875" customWidth="1"/>
    <col min="2" max="2" width="0.875" customWidth="1"/>
    <col min="3" max="3" width="17.625" customWidth="1"/>
    <col min="4" max="5" width="0.875" customWidth="1"/>
    <col min="6" max="6" width="8.625" customWidth="1"/>
    <col min="7" max="7" width="0.875" customWidth="1"/>
    <col min="8" max="8" width="11.625" customWidth="1"/>
    <col min="9" max="9" width="0.875" customWidth="1"/>
    <col min="10" max="10" width="11.625" customWidth="1"/>
    <col min="11" max="11" width="0.875" customWidth="1"/>
    <col min="12" max="12" width="11.625" customWidth="1"/>
    <col min="13" max="13" width="0.875" customWidth="1"/>
    <col min="14" max="14" width="11.625" customWidth="1"/>
    <col min="15" max="15" width="0.875" customWidth="1"/>
    <col min="16" max="16" width="11.625" customWidth="1"/>
    <col min="17" max="17" width="1" customWidth="1"/>
    <col min="18" max="18" width="11.625" customWidth="1"/>
    <col min="19" max="19" width="1" customWidth="1"/>
    <col min="20" max="20" width="11.625" customWidth="1"/>
    <col min="21" max="21" width="1" customWidth="1"/>
  </cols>
  <sheetData>
    <row r="1" spans="1:23" ht="14.25" x14ac:dyDescent="0.15">
      <c r="A1" s="215"/>
      <c r="B1" s="207"/>
      <c r="C1" s="234"/>
      <c r="D1" s="206"/>
      <c r="E1" s="206"/>
      <c r="F1" s="206"/>
      <c r="G1" s="207"/>
      <c r="H1" s="216"/>
      <c r="I1" s="207"/>
      <c r="J1" s="216"/>
      <c r="K1" s="207"/>
      <c r="L1" s="216"/>
      <c r="M1" s="207"/>
      <c r="N1" s="216"/>
      <c r="O1" s="207"/>
      <c r="P1" s="207"/>
      <c r="Q1" s="235"/>
    </row>
    <row r="2" spans="1:23" ht="21" x14ac:dyDescent="0.15">
      <c r="A2" s="215"/>
      <c r="B2" s="207"/>
      <c r="C2" s="217" t="s">
        <v>275</v>
      </c>
      <c r="D2" s="217"/>
      <c r="E2" s="217"/>
      <c r="F2" s="217"/>
      <c r="G2" s="207"/>
      <c r="H2" s="216"/>
      <c r="I2" s="207"/>
      <c r="J2" s="216"/>
      <c r="K2" s="207"/>
      <c r="L2" s="216"/>
      <c r="M2" s="207"/>
      <c r="N2" s="216"/>
      <c r="O2" s="207"/>
      <c r="P2" s="207"/>
      <c r="Q2" s="235"/>
    </row>
    <row r="3" spans="1:23" ht="15" thickBot="1" x14ac:dyDescent="0.2">
      <c r="A3" s="215"/>
      <c r="B3" s="207"/>
      <c r="C3" s="213"/>
      <c r="D3" s="213"/>
      <c r="E3" s="213"/>
      <c r="F3" s="213"/>
      <c r="G3" s="213"/>
      <c r="H3" s="213"/>
      <c r="I3" s="213"/>
      <c r="J3" s="213"/>
      <c r="K3" s="213"/>
      <c r="L3" s="213"/>
      <c r="M3" s="213"/>
      <c r="N3" s="862" t="s">
        <v>276</v>
      </c>
      <c r="O3" s="862"/>
      <c r="P3" s="862"/>
      <c r="Q3" s="862"/>
      <c r="R3" s="862"/>
      <c r="S3" s="862"/>
      <c r="T3" s="862"/>
      <c r="U3" s="862"/>
    </row>
    <row r="4" spans="1:23" ht="37.5" customHeight="1" x14ac:dyDescent="0.15">
      <c r="A4" s="215"/>
      <c r="B4" s="204"/>
      <c r="C4" s="846" t="s">
        <v>277</v>
      </c>
      <c r="D4" s="867"/>
      <c r="E4" s="867"/>
      <c r="F4" s="867"/>
      <c r="G4" s="205"/>
      <c r="H4" s="853" t="s">
        <v>314</v>
      </c>
      <c r="I4" s="849"/>
      <c r="J4" s="853" t="s">
        <v>369</v>
      </c>
      <c r="K4" s="849"/>
      <c r="L4" s="853" t="s">
        <v>370</v>
      </c>
      <c r="M4" s="849"/>
      <c r="N4" s="853" t="s">
        <v>371</v>
      </c>
      <c r="O4" s="857"/>
      <c r="P4" s="860" t="s">
        <v>315</v>
      </c>
      <c r="Q4" s="861"/>
      <c r="R4" s="861"/>
      <c r="S4" s="861"/>
      <c r="T4" s="861"/>
      <c r="U4" s="861"/>
    </row>
    <row r="5" spans="1:23" ht="37.5" customHeight="1" x14ac:dyDescent="0.15">
      <c r="A5" s="215"/>
      <c r="B5" s="210"/>
      <c r="C5" s="852"/>
      <c r="D5" s="852"/>
      <c r="E5" s="852"/>
      <c r="F5" s="852"/>
      <c r="G5" s="211"/>
      <c r="H5" s="850" t="s">
        <v>279</v>
      </c>
      <c r="I5" s="851"/>
      <c r="J5" s="850" t="s">
        <v>280</v>
      </c>
      <c r="K5" s="851"/>
      <c r="L5" s="850" t="s">
        <v>281</v>
      </c>
      <c r="M5" s="851"/>
      <c r="N5" s="850" t="s">
        <v>282</v>
      </c>
      <c r="O5" s="868"/>
      <c r="P5" s="860" t="s">
        <v>316</v>
      </c>
      <c r="Q5" s="861"/>
      <c r="R5" s="865" t="s">
        <v>317</v>
      </c>
      <c r="S5" s="865"/>
      <c r="T5" s="866" t="s">
        <v>318</v>
      </c>
      <c r="U5" s="866"/>
    </row>
    <row r="6" spans="1:23" ht="50.1" customHeight="1" x14ac:dyDescent="0.15">
      <c r="A6" s="215"/>
      <c r="B6" s="322"/>
      <c r="C6" s="256" t="s">
        <v>283</v>
      </c>
      <c r="D6" s="323"/>
      <c r="E6" s="223"/>
      <c r="F6" s="223" t="s">
        <v>284</v>
      </c>
      <c r="G6" s="208"/>
      <c r="H6" s="226">
        <v>1027814</v>
      </c>
      <c r="I6" s="227"/>
      <c r="J6" s="228">
        <v>161</v>
      </c>
      <c r="K6" s="228"/>
      <c r="L6" s="226"/>
      <c r="M6" s="227"/>
      <c r="N6" s="228">
        <f>H6+J6-L6</f>
        <v>1027975</v>
      </c>
      <c r="O6" s="209"/>
      <c r="P6" s="368"/>
      <c r="Q6" s="369"/>
      <c r="R6" s="370"/>
      <c r="S6" s="369"/>
      <c r="T6" s="370"/>
      <c r="U6" s="367"/>
      <c r="V6" s="370"/>
    </row>
    <row r="7" spans="1:23" ht="50.1" customHeight="1" x14ac:dyDescent="0.15">
      <c r="A7" s="215"/>
      <c r="B7" s="321"/>
      <c r="C7" s="224" t="s">
        <v>285</v>
      </c>
      <c r="D7" s="324"/>
      <c r="E7" s="222"/>
      <c r="F7" s="222" t="s">
        <v>284</v>
      </c>
      <c r="G7" s="220"/>
      <c r="H7" s="229">
        <v>329599</v>
      </c>
      <c r="I7" s="230"/>
      <c r="J7" s="231">
        <v>33</v>
      </c>
      <c r="K7" s="231"/>
      <c r="L7" s="229"/>
      <c r="M7" s="230"/>
      <c r="N7" s="228">
        <f t="shared" ref="N7:N15" si="0">H7+J7-L7</f>
        <v>329632</v>
      </c>
      <c r="O7" s="221"/>
      <c r="P7" s="374"/>
      <c r="Q7" s="375"/>
      <c r="R7" s="376"/>
      <c r="S7" s="375"/>
      <c r="T7" s="376"/>
      <c r="U7" s="377"/>
    </row>
    <row r="8" spans="1:23" ht="50.1" customHeight="1" x14ac:dyDescent="0.15">
      <c r="A8" s="215"/>
      <c r="B8" s="321"/>
      <c r="C8" s="224" t="s">
        <v>286</v>
      </c>
      <c r="D8" s="324"/>
      <c r="E8" s="222"/>
      <c r="F8" s="222" t="s">
        <v>284</v>
      </c>
      <c r="G8" s="220"/>
      <c r="H8" s="229">
        <v>9460</v>
      </c>
      <c r="I8" s="230"/>
      <c r="J8" s="231">
        <v>2</v>
      </c>
      <c r="K8" s="231"/>
      <c r="L8" s="229"/>
      <c r="M8" s="230"/>
      <c r="N8" s="228">
        <f t="shared" si="0"/>
        <v>9462</v>
      </c>
      <c r="O8" s="221"/>
      <c r="P8" s="374"/>
      <c r="Q8" s="375"/>
      <c r="R8" s="376"/>
      <c r="S8" s="375"/>
      <c r="T8" s="376"/>
      <c r="U8" s="377"/>
    </row>
    <row r="9" spans="1:23" ht="50.1" customHeight="1" x14ac:dyDescent="0.15">
      <c r="A9" s="215"/>
      <c r="B9" s="321"/>
      <c r="C9" s="372" t="s">
        <v>319</v>
      </c>
      <c r="D9" s="333"/>
      <c r="E9" s="334"/>
      <c r="F9" s="334" t="s">
        <v>284</v>
      </c>
      <c r="G9" s="335"/>
      <c r="H9" s="336">
        <v>56962</v>
      </c>
      <c r="I9" s="337"/>
      <c r="J9" s="338">
        <v>6</v>
      </c>
      <c r="K9" s="338"/>
      <c r="L9" s="336"/>
      <c r="M9" s="337"/>
      <c r="N9" s="339">
        <f t="shared" si="0"/>
        <v>56968</v>
      </c>
      <c r="O9" s="221"/>
      <c r="P9" s="374"/>
      <c r="Q9" s="375"/>
      <c r="R9" s="376"/>
      <c r="S9" s="375"/>
      <c r="T9" s="376"/>
      <c r="U9" s="377"/>
      <c r="W9" s="302"/>
    </row>
    <row r="10" spans="1:23" ht="50.1" customHeight="1" x14ac:dyDescent="0.15">
      <c r="A10" s="215"/>
      <c r="B10" s="321"/>
      <c r="C10" s="363" t="s">
        <v>320</v>
      </c>
      <c r="D10" s="324"/>
      <c r="E10" s="222"/>
      <c r="F10" s="222" t="s">
        <v>284</v>
      </c>
      <c r="G10" s="220"/>
      <c r="H10" s="229">
        <v>13310</v>
      </c>
      <c r="I10" s="230"/>
      <c r="J10" s="231">
        <v>1</v>
      </c>
      <c r="K10" s="231"/>
      <c r="L10" s="229"/>
      <c r="M10" s="230"/>
      <c r="N10" s="228">
        <f t="shared" si="0"/>
        <v>13311</v>
      </c>
      <c r="O10" s="221"/>
      <c r="P10" s="374"/>
      <c r="Q10" s="375"/>
      <c r="R10" s="376"/>
      <c r="S10" s="375"/>
      <c r="T10" s="376"/>
      <c r="U10" s="377"/>
    </row>
    <row r="11" spans="1:23" ht="50.1" customHeight="1" x14ac:dyDescent="0.15">
      <c r="A11" s="215"/>
      <c r="B11" s="219"/>
      <c r="C11" s="363" t="s">
        <v>321</v>
      </c>
      <c r="D11" s="332"/>
      <c r="E11" s="222"/>
      <c r="F11" s="222" t="s">
        <v>284</v>
      </c>
      <c r="G11" s="220"/>
      <c r="H11" s="229">
        <v>36597</v>
      </c>
      <c r="I11" s="230"/>
      <c r="J11" s="231">
        <v>2</v>
      </c>
      <c r="K11" s="231"/>
      <c r="L11" s="229"/>
      <c r="M11" s="230"/>
      <c r="N11" s="228">
        <f t="shared" si="0"/>
        <v>36599</v>
      </c>
      <c r="O11" s="221"/>
      <c r="P11" s="374"/>
      <c r="Q11" s="375"/>
      <c r="R11" s="376"/>
      <c r="S11" s="375"/>
      <c r="T11" s="376"/>
      <c r="U11" s="377"/>
    </row>
    <row r="12" spans="1:23" ht="50.1" customHeight="1" x14ac:dyDescent="0.15">
      <c r="A12" s="215"/>
      <c r="B12" s="233"/>
      <c r="C12" s="363" t="s">
        <v>322</v>
      </c>
      <c r="D12" s="329"/>
      <c r="E12" s="222"/>
      <c r="F12" s="222" t="s">
        <v>284</v>
      </c>
      <c r="G12" s="220"/>
      <c r="H12" s="229">
        <v>10666</v>
      </c>
      <c r="I12" s="230"/>
      <c r="J12" s="231">
        <v>1</v>
      </c>
      <c r="K12" s="231"/>
      <c r="L12" s="229"/>
      <c r="M12" s="230"/>
      <c r="N12" s="330">
        <f t="shared" si="0"/>
        <v>10667</v>
      </c>
      <c r="O12" s="221"/>
      <c r="P12" s="374"/>
      <c r="Q12" s="375"/>
      <c r="R12" s="376"/>
      <c r="S12" s="375"/>
      <c r="T12" s="376"/>
      <c r="U12" s="377"/>
    </row>
    <row r="13" spans="1:23" ht="50.1" customHeight="1" x14ac:dyDescent="0.15">
      <c r="A13" s="215"/>
      <c r="B13" s="219"/>
      <c r="C13" s="372" t="s">
        <v>323</v>
      </c>
      <c r="D13" s="340"/>
      <c r="E13" s="334"/>
      <c r="F13" s="334" t="s">
        <v>284</v>
      </c>
      <c r="G13" s="335"/>
      <c r="H13" s="336">
        <v>17299</v>
      </c>
      <c r="I13" s="337"/>
      <c r="J13" s="338">
        <v>2</v>
      </c>
      <c r="K13" s="338"/>
      <c r="L13" s="336"/>
      <c r="M13" s="337"/>
      <c r="N13" s="341">
        <f t="shared" si="0"/>
        <v>17301</v>
      </c>
      <c r="O13" s="221"/>
      <c r="P13" s="374"/>
      <c r="Q13" s="375"/>
      <c r="R13" s="376"/>
      <c r="S13" s="375"/>
      <c r="T13" s="376"/>
      <c r="U13" s="377"/>
    </row>
    <row r="14" spans="1:23" ht="50.1" customHeight="1" x14ac:dyDescent="0.15">
      <c r="A14" s="215"/>
      <c r="B14" s="321"/>
      <c r="C14" s="373" t="s">
        <v>324</v>
      </c>
      <c r="D14" s="324"/>
      <c r="E14" s="224"/>
      <c r="F14" s="224" t="s">
        <v>284</v>
      </c>
      <c r="G14" s="220"/>
      <c r="H14" s="229">
        <v>4871</v>
      </c>
      <c r="I14" s="230"/>
      <c r="J14" s="231">
        <v>1</v>
      </c>
      <c r="K14" s="231"/>
      <c r="L14" s="229"/>
      <c r="M14" s="230"/>
      <c r="N14" s="341">
        <f t="shared" si="0"/>
        <v>4872</v>
      </c>
      <c r="O14" s="221"/>
      <c r="P14" s="374"/>
      <c r="Q14" s="375"/>
      <c r="R14" s="376"/>
      <c r="S14" s="375"/>
      <c r="T14" s="376"/>
      <c r="U14" s="377"/>
    </row>
    <row r="15" spans="1:23" ht="50.1" customHeight="1" x14ac:dyDescent="0.15">
      <c r="A15" s="215"/>
      <c r="B15" s="233"/>
      <c r="C15" s="342" t="s">
        <v>325</v>
      </c>
      <c r="D15" s="329"/>
      <c r="E15" s="206"/>
      <c r="F15" s="222" t="s">
        <v>284</v>
      </c>
      <c r="G15" s="346"/>
      <c r="H15" s="347">
        <v>120231</v>
      </c>
      <c r="I15" s="348"/>
      <c r="J15" s="349">
        <v>8</v>
      </c>
      <c r="K15" s="349"/>
      <c r="L15" s="347"/>
      <c r="M15" s="350"/>
      <c r="N15" s="341">
        <f t="shared" si="0"/>
        <v>120239</v>
      </c>
      <c r="O15" s="351"/>
      <c r="P15" s="374"/>
      <c r="Q15" s="375"/>
      <c r="R15" s="376"/>
      <c r="S15" s="375"/>
      <c r="T15" s="376"/>
      <c r="U15" s="377"/>
    </row>
    <row r="16" spans="1:23" ht="50.1" customHeight="1" x14ac:dyDescent="0.15">
      <c r="A16" s="215"/>
      <c r="B16" s="303"/>
      <c r="C16" s="358"/>
      <c r="D16" s="359"/>
      <c r="E16" s="308"/>
      <c r="F16" s="308"/>
      <c r="G16" s="304"/>
      <c r="H16" s="345"/>
      <c r="I16" s="360"/>
      <c r="J16" s="307"/>
      <c r="K16" s="307"/>
      <c r="L16" s="345"/>
      <c r="M16" s="306"/>
      <c r="N16" s="361"/>
      <c r="O16" s="309"/>
      <c r="P16" s="378"/>
      <c r="Q16" s="379"/>
      <c r="R16" s="380"/>
      <c r="S16" s="379"/>
      <c r="T16" s="380"/>
      <c r="U16" s="381"/>
    </row>
    <row r="17" spans="1:21" ht="50.1" customHeight="1" x14ac:dyDescent="0.15">
      <c r="A17" s="215"/>
      <c r="B17" s="322"/>
      <c r="C17" s="863" t="s">
        <v>287</v>
      </c>
      <c r="D17" s="323"/>
      <c r="E17" s="225"/>
      <c r="F17" s="225" t="s">
        <v>284</v>
      </c>
      <c r="G17" s="352"/>
      <c r="H17" s="353">
        <f>SUM(H6:H16)</f>
        <v>1626809</v>
      </c>
      <c r="I17" s="354"/>
      <c r="J17" s="353">
        <f t="shared" ref="J17:T17" si="1">SUM(J6:J16)</f>
        <v>217</v>
      </c>
      <c r="K17" s="355">
        <f t="shared" si="1"/>
        <v>0</v>
      </c>
      <c r="L17" s="353">
        <f t="shared" si="1"/>
        <v>0</v>
      </c>
      <c r="M17" s="354">
        <f t="shared" si="1"/>
        <v>0</v>
      </c>
      <c r="N17" s="356">
        <f t="shared" si="1"/>
        <v>1627026</v>
      </c>
      <c r="O17" s="357">
        <f t="shared" si="1"/>
        <v>0</v>
      </c>
      <c r="P17" s="368">
        <f t="shared" si="1"/>
        <v>0</v>
      </c>
      <c r="Q17" s="369">
        <f t="shared" si="1"/>
        <v>0</v>
      </c>
      <c r="R17" s="370">
        <f t="shared" si="1"/>
        <v>0</v>
      </c>
      <c r="S17" s="369">
        <f t="shared" si="1"/>
        <v>0</v>
      </c>
      <c r="T17" s="371">
        <f t="shared" si="1"/>
        <v>0</v>
      </c>
      <c r="U17" s="367"/>
    </row>
    <row r="18" spans="1:21" ht="50.1" customHeight="1" thickBot="1" x14ac:dyDescent="0.2">
      <c r="A18" s="215"/>
      <c r="B18" s="298"/>
      <c r="C18" s="864"/>
      <c r="D18" s="325"/>
      <c r="E18" s="320"/>
      <c r="F18" s="320" t="s">
        <v>288</v>
      </c>
      <c r="G18" s="318"/>
      <c r="H18" s="331"/>
      <c r="I18" s="327"/>
      <c r="J18" s="331"/>
      <c r="K18" s="328"/>
      <c r="L18" s="326"/>
      <c r="M18" s="327"/>
      <c r="N18" s="344"/>
      <c r="O18" s="319"/>
      <c r="P18" s="211"/>
      <c r="Q18" s="365"/>
      <c r="R18" s="366"/>
      <c r="S18" s="365"/>
      <c r="T18" s="366"/>
      <c r="U18" s="365"/>
    </row>
    <row r="19" spans="1:21" ht="26.1" customHeight="1" x14ac:dyDescent="0.15">
      <c r="A19" s="215"/>
      <c r="B19" s="207"/>
      <c r="C19" s="364" t="s">
        <v>394</v>
      </c>
      <c r="D19" s="206"/>
      <c r="E19" s="206"/>
      <c r="F19" s="206"/>
      <c r="G19" s="207"/>
      <c r="H19" s="343"/>
      <c r="I19" s="232"/>
      <c r="J19" s="343"/>
      <c r="K19" s="232"/>
      <c r="L19" s="232"/>
      <c r="M19" s="232"/>
      <c r="N19" s="343"/>
      <c r="O19" s="207"/>
      <c r="P19" s="207"/>
      <c r="Q19" s="207"/>
      <c r="R19" s="362"/>
      <c r="S19" s="362"/>
      <c r="T19" s="302"/>
      <c r="U19" s="302"/>
    </row>
    <row r="20" spans="1:21" ht="26.1" customHeight="1" x14ac:dyDescent="0.15">
      <c r="A20" s="215"/>
      <c r="B20" s="207"/>
      <c r="C20" s="364"/>
      <c r="D20" s="206"/>
      <c r="E20" s="206"/>
      <c r="F20" s="206"/>
      <c r="G20" s="207"/>
      <c r="H20" s="216"/>
      <c r="I20" s="207"/>
      <c r="J20" s="216"/>
      <c r="K20" s="207"/>
      <c r="L20" s="216"/>
      <c r="M20" s="207"/>
      <c r="N20" s="216"/>
      <c r="O20" s="207"/>
      <c r="P20" s="207"/>
      <c r="Q20" s="207"/>
      <c r="R20" s="317"/>
      <c r="S20" s="317"/>
      <c r="T20" s="302"/>
      <c r="U20" s="302"/>
    </row>
    <row r="25" spans="1:21" ht="14.25" x14ac:dyDescent="0.15">
      <c r="C25" s="364"/>
    </row>
    <row r="26" spans="1:21" ht="14.25" x14ac:dyDescent="0.15">
      <c r="C26" s="364"/>
    </row>
  </sheetData>
  <mergeCells count="15">
    <mergeCell ref="P4:U4"/>
    <mergeCell ref="N3:U3"/>
    <mergeCell ref="C17:C18"/>
    <mergeCell ref="P5:Q5"/>
    <mergeCell ref="R5:S5"/>
    <mergeCell ref="T5:U5"/>
    <mergeCell ref="C4:F5"/>
    <mergeCell ref="H4:I4"/>
    <mergeCell ref="J4:K4"/>
    <mergeCell ref="L4:M4"/>
    <mergeCell ref="N4:O4"/>
    <mergeCell ref="H5:I5"/>
    <mergeCell ref="J5:K5"/>
    <mergeCell ref="L5:M5"/>
    <mergeCell ref="N5:O5"/>
  </mergeCells>
  <phoneticPr fontId="5"/>
  <pageMargins left="0.51181102362204722" right="0.70866141732283472" top="0.74803149606299213" bottom="0.74803149606299213" header="0.31496062992125984"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表紙 </vt:lpstr>
      <vt:lpstr>予算執行状況</vt:lpstr>
      <vt:lpstr>特別会計</vt:lpstr>
      <vt:lpstr>病院会計</vt:lpstr>
      <vt:lpstr>病院会計資料</vt:lpstr>
      <vt:lpstr>住民負担の状況</vt:lpstr>
      <vt:lpstr>公有財産</vt:lpstr>
      <vt:lpstr>有価・出資金</vt:lpstr>
      <vt:lpstr>債権・基金</vt:lpstr>
      <vt:lpstr>物品</vt:lpstr>
      <vt:lpstr>公有財産!Print_Area</vt:lpstr>
      <vt:lpstr>債権・基金!Print_Area</vt:lpstr>
      <vt:lpstr>住民負担の状況!Print_Area</vt:lpstr>
      <vt:lpstr>特別会計!Print_Area</vt:lpstr>
      <vt:lpstr>'表紙 '!Print_Area</vt:lpstr>
      <vt:lpstr>病院会計!Print_Area</vt:lpstr>
      <vt:lpstr>病院会計資料!Print_Area</vt:lpstr>
      <vt:lpstr>物品!Print_Area</vt:lpstr>
      <vt:lpstr>有価・出資金!Print_Area</vt:lpstr>
      <vt:lpstr>予算執行状況!Print_Area</vt:lpstr>
      <vt:lpstr>公有財産!Print_Titles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 </cp:lastModifiedBy>
  <cp:lastPrinted>2018-06-01T06:26:08Z</cp:lastPrinted>
  <dcterms:created xsi:type="dcterms:W3CDTF">2000-02-04T01:18:46Z</dcterms:created>
  <dcterms:modified xsi:type="dcterms:W3CDTF">2018-06-01T06:28:22Z</dcterms:modified>
</cp:coreProperties>
</file>