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7160" windowHeight="1153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<sst xmlns="http://schemas.openxmlformats.org/spreadsheetml/2006/main" count="240" uniqueCount="126">
  <si>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</si>
  <si>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</si>
  <si>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</si>
  <si>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</si>
  <si>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</si>
  <si>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</si>
  <si>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</si>
  <si>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</si>
  <si>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</si>
  <si>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</si>
  <si>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</si>
  <si>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</si>
  <si>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</si>
  <si>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</si>
  <si>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</si>
  <si>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</si>
  <si>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</si>
  <si>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</si>
  <si>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</si>
  <si>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</si>
  <si>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</si>
  <si>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</si>
  <si>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</si>
  <si>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</si>
  <si>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</si>
  <si>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</si>
  <si>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</si>
  <si>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</si>
  <si>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</si>
  <si>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</si>
  <si>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</si>
  <si>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</si>
  <si>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</si>
  <si>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</si>
  <si>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</si>
  <si>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</si>
  <si>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</si>
  <si>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</si>
  <si>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</si>
  <si>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</si>
  <si>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</si>
  <si>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</si>
  <si>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</si>
  <si>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</si>
  <si>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</si>
  <si>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</si>
  <si>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</si>
  <si>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</si>
  <si>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</si>
  <si>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</si>
  <si>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</si>
  <si>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</si>
  <si>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</si>
  <si>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</si>
  <si>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</si>
  <si>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</si>
  <si>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</si>
  <si>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</si>
  <si>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</si>
  <si>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</si>
  <si>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</si>
  <si>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</si>
  <si>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</si>
  <si>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</si>
  <si>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</si>
  <si>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</si>
  <si>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</si>
  <si>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</si>
  <si>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</si>
  <si>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</si>
  <si>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</si>
  <si>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</si>
  <si>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</si>
  <si>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</si>
  <si>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</si>
  <si>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</si>
  <si>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</si>
  <si>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</si>
  <si>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</si>
  <si>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</si>
  <si>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</si>
  <si>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</si>
  <si>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</si>
  <si>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</si>
  <si>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</si>
  <si>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</si>
  <si>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</si>
  <si>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</si>
  <si>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</si>
  <si>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</si>
  <si>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</si>
  <si>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</si>
  <si>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</si>
  <si>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</si>
  <si>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</si>
  <si>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</si>
  <si>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</si>
  <si>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</si>
  <si>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</si>
  <si>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</si>
  <si>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</si>
  <si>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</si>
  <si>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</si>
  <si>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</si>
  <si>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</si>
  <si>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</si>
  <si>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</si>
  <si>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</si>
  <si>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</si>
  <si>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</si>
  <si>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南幌町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</si>
  <si>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</si>
  <si>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</si>
  <si>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</si>
  <si>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</si>
  <si>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</si>
  <si>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</si>
  <si>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</si>
  <si>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</si>
  <si>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</si>
  <si>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</si>
  <si>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</si>
  <si>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類似団体と比較すると企業債残高に対する規模率・経費回収率などは上回っておりますが、現状では人口減少により有収水量の低下に伴い料金収入が減少傾向にある事から、汚水処理費を料金収入のみで賄いきれない状況にある。それに伴い一般会計からの繰入金も更に増加すると考えられる事から、今後においても更なる経営改善にむけた取組を行っていく必要があり、さらに機能診断を行い最適整備構想計画を作成し、計画的かつ効率的に管渠及び処理施設の更新を行っていく必要があると考える。</t>
    <rPh sb="0" eb="2">
      <t>ルイジ</t>
    </rPh>
    <rPh sb="2" eb="4">
      <t>ダンタイ</t>
    </rPh>
    <rPh sb="5" eb="7">
      <t>ヒカク</t>
    </rPh>
    <rPh sb="10" eb="12">
      <t>キギョウ</t>
    </rPh>
    <rPh sb="12" eb="13">
      <t>サイ</t>
    </rPh>
    <rPh sb="13" eb="15">
      <t>ザンダカ</t>
    </rPh>
    <rPh sb="16" eb="17">
      <t>タイ</t>
    </rPh>
    <rPh sb="19" eb="21">
      <t>キボ</t>
    </rPh>
    <rPh sb="23" eb="25">
      <t>ケイヒ</t>
    </rPh>
    <rPh sb="25" eb="27">
      <t>カイシュウ</t>
    </rPh>
    <rPh sb="27" eb="28">
      <t>リツ</t>
    </rPh>
    <rPh sb="31" eb="33">
      <t>ウワマワ</t>
    </rPh>
    <rPh sb="41" eb="43">
      <t>ゲンジョウ</t>
    </rPh>
    <rPh sb="45" eb="47">
      <t>ジンコウ</t>
    </rPh>
    <rPh sb="47" eb="49">
      <t>ゲンショウ</t>
    </rPh>
    <rPh sb="172" eb="174">
      <t>シンダン</t>
    </rPh>
    <phoneticPr fontId="4"/>
  </si>
  <si>
    <t>農業集落排水事業の実施は平成３年度より行われており、２７年経過しています。一般的に管渠の標準的耐用は５０年となっていますが、老朽化対策として定期的に管渠調査を行い、管渠の状況を確認し維持補修していく必要があります。又機能診断により最適整備構想計画を作成し、年次計画に基づき管渠及び処理施設の更新を検討します。</t>
    <rPh sb="0" eb="2">
      <t>ノウギョウ</t>
    </rPh>
    <rPh sb="2" eb="4">
      <t>シュウラク</t>
    </rPh>
    <rPh sb="4" eb="6">
      <t>ハイスイ</t>
    </rPh>
    <rPh sb="6" eb="8">
      <t>ジギョウ</t>
    </rPh>
    <rPh sb="9" eb="11">
      <t>ジッシ</t>
    </rPh>
    <rPh sb="12" eb="14">
      <t>ヘイセイ</t>
    </rPh>
    <rPh sb="15" eb="17">
      <t>ネンド</t>
    </rPh>
    <rPh sb="19" eb="20">
      <t>オコナ</t>
    </rPh>
    <rPh sb="28" eb="29">
      <t>ネン</t>
    </rPh>
    <rPh sb="29" eb="31">
      <t>ケイカ</t>
    </rPh>
    <rPh sb="37" eb="39">
      <t>イッパン</t>
    </rPh>
    <rPh sb="39" eb="40">
      <t>テキ</t>
    </rPh>
    <rPh sb="41" eb="43">
      <t>カンキョ</t>
    </rPh>
    <rPh sb="44" eb="46">
      <t>ヒョウジュン</t>
    </rPh>
    <rPh sb="46" eb="47">
      <t>テキ</t>
    </rPh>
    <rPh sb="47" eb="48">
      <t>タイ</t>
    </rPh>
    <rPh sb="48" eb="49">
      <t>ヨウ</t>
    </rPh>
    <rPh sb="52" eb="53">
      <t>ネン</t>
    </rPh>
    <rPh sb="62" eb="64">
      <t>ロウキュウ</t>
    </rPh>
    <rPh sb="64" eb="65">
      <t>カ</t>
    </rPh>
    <rPh sb="65" eb="67">
      <t>タイサク</t>
    </rPh>
    <rPh sb="70" eb="73">
      <t>テイキテキ</t>
    </rPh>
    <rPh sb="74" eb="76">
      <t>カンキョ</t>
    </rPh>
    <rPh sb="76" eb="78">
      <t>チョウサ</t>
    </rPh>
    <rPh sb="79" eb="80">
      <t>オコナ</t>
    </rPh>
    <rPh sb="82" eb="84">
      <t>カンキョ</t>
    </rPh>
    <rPh sb="85" eb="87">
      <t>ジョウキョウ</t>
    </rPh>
    <rPh sb="88" eb="90">
      <t>カクニン</t>
    </rPh>
    <rPh sb="91" eb="93">
      <t>イジ</t>
    </rPh>
    <rPh sb="93" eb="95">
      <t>ホシュウ</t>
    </rPh>
    <rPh sb="99" eb="101">
      <t>ヒツヨウ</t>
    </rPh>
    <rPh sb="107" eb="108">
      <t>マタ</t>
    </rPh>
    <rPh sb="108" eb="110">
      <t>キノウ</t>
    </rPh>
    <rPh sb="110" eb="112">
      <t>シンダン</t>
    </rPh>
    <rPh sb="115" eb="117">
      <t>サイテキ</t>
    </rPh>
    <rPh sb="117" eb="119">
      <t>セイビ</t>
    </rPh>
    <rPh sb="119" eb="121">
      <t>コウソウ</t>
    </rPh>
    <rPh sb="121" eb="123">
      <t>ケイカク</t>
    </rPh>
    <rPh sb="124" eb="126">
      <t>サクセイ</t>
    </rPh>
    <rPh sb="128" eb="130">
      <t>ネンジ</t>
    </rPh>
    <rPh sb="130" eb="132">
      <t>ケイカク</t>
    </rPh>
    <rPh sb="133" eb="134">
      <t>モト</t>
    </rPh>
    <rPh sb="136" eb="138">
      <t>カンキョ</t>
    </rPh>
    <rPh sb="138" eb="139">
      <t>オヨ</t>
    </rPh>
    <rPh sb="140" eb="142">
      <t>ショリ</t>
    </rPh>
    <rPh sb="142" eb="144">
      <t>シセツ</t>
    </rPh>
    <rPh sb="145" eb="147">
      <t>コウシン</t>
    </rPh>
    <rPh sb="148" eb="150">
      <t>ケントウ</t>
    </rPh>
    <phoneticPr fontId="4"/>
  </si>
  <si>
    <t>① 経営的収支比率
収益的収支比率は１００％以下であるが、企業債償残高は減少している事から経営状況は改善に向っていると考えらる。
④企業債残高対事業規模比率
新規借入が無いことから、企業債残高については、償還終了に伴い徐々に減少しており、企業債残高対事業規模比較率は減少傾向である。
⑤経費回収率
経費回収率については、類似団体と比較して高い数値で推移しているが、１００％に達していないことから汚水処理費の削減、適正な使用料収入の確保が課題である。
⑥汚水処理原価
汚水処理原価は、類似団体平均値より高めとなっており、有収水量に対し汚水処理に係る経費が高くなっていると考えられる。今後において使用料金の検討及び維持管理費の削減に向けた取組をおこなっていく必要があると考えられる。
⑦施設の稼働率
施設の稼働率については、類似団体平均値より大きく上回っている事から施設の稼働率については適切と考えられる。
⑧水洗化率
水洗化率については、概ね１００％に近い数値となってり、類似団体平均値より大きく上回っている事から汚水処理については適切に行われていると考えられる。</t>
    <rPh sb="4" eb="5">
      <t>テキ</t>
    </rPh>
    <rPh sb="5" eb="7">
      <t>シュウシ</t>
    </rPh>
    <rPh sb="8" eb="9">
      <t>リツ</t>
    </rPh>
    <rPh sb="10" eb="12">
      <t>シュウエキ</t>
    </rPh>
    <rPh sb="12" eb="13">
      <t>テキ</t>
    </rPh>
    <rPh sb="13" eb="15">
      <t>シュウシ</t>
    </rPh>
    <rPh sb="16" eb="17">
      <t>リツ</t>
    </rPh>
    <rPh sb="22" eb="24">
      <t>イカ</t>
    </rPh>
    <rPh sb="42" eb="43">
      <t>コト</t>
    </rPh>
    <rPh sb="59" eb="60">
      <t>カンガ</t>
    </rPh>
    <rPh sb="66" eb="68">
      <t>キギョウ</t>
    </rPh>
    <rPh sb="68" eb="69">
      <t>サイ</t>
    </rPh>
    <rPh sb="69" eb="71">
      <t>ザンダカ</t>
    </rPh>
    <rPh sb="71" eb="72">
      <t>タイ</t>
    </rPh>
    <rPh sb="72" eb="74">
      <t>ジギョウ</t>
    </rPh>
    <rPh sb="74" eb="76">
      <t>キボ</t>
    </rPh>
    <rPh sb="76" eb="78">
      <t>ヒリツ</t>
    </rPh>
    <rPh sb="79" eb="81">
      <t>シンキ</t>
    </rPh>
    <rPh sb="81" eb="83">
      <t>カリイレ</t>
    </rPh>
    <rPh sb="84" eb="85">
      <t>ナ</t>
    </rPh>
    <rPh sb="91" eb="93">
      <t>キギョウ</t>
    </rPh>
    <rPh sb="93" eb="94">
      <t>サイ</t>
    </rPh>
    <rPh sb="94" eb="96">
      <t>ザンダカ</t>
    </rPh>
    <rPh sb="102" eb="104">
      <t>ショウカン</t>
    </rPh>
    <rPh sb="104" eb="106">
      <t>シュウリョウ</t>
    </rPh>
    <rPh sb="107" eb="108">
      <t>トモナ</t>
    </rPh>
    <rPh sb="109" eb="111">
      <t>ジョジョ</t>
    </rPh>
    <rPh sb="112" eb="114">
      <t>ゲンショウ</t>
    </rPh>
    <rPh sb="119" eb="121">
      <t>キギョウ</t>
    </rPh>
    <rPh sb="121" eb="122">
      <t>サイ</t>
    </rPh>
    <rPh sb="122" eb="124">
      <t>ザンダカ</t>
    </rPh>
    <rPh sb="124" eb="125">
      <t>タイ</t>
    </rPh>
    <rPh sb="125" eb="127">
      <t>ジギョウ</t>
    </rPh>
    <rPh sb="127" eb="129">
      <t>キボ</t>
    </rPh>
    <rPh sb="129" eb="131">
      <t>ヒカク</t>
    </rPh>
    <rPh sb="131" eb="132">
      <t>リツ</t>
    </rPh>
    <rPh sb="133" eb="135">
      <t>ゲンショウ</t>
    </rPh>
    <rPh sb="135" eb="137">
      <t>ケイコウ</t>
    </rPh>
    <rPh sb="143" eb="145">
      <t>ケイヒ</t>
    </rPh>
    <rPh sb="145" eb="147">
      <t>カイシュウ</t>
    </rPh>
    <rPh sb="147" eb="148">
      <t>リツ</t>
    </rPh>
    <rPh sb="149" eb="151">
      <t>ケイヒ</t>
    </rPh>
    <rPh sb="151" eb="153">
      <t>カイシュウ</t>
    </rPh>
    <rPh sb="153" eb="154">
      <t>リツ</t>
    </rPh>
    <rPh sb="160" eb="162">
      <t>ルイジ</t>
    </rPh>
    <rPh sb="162" eb="164">
      <t>ダンタイ</t>
    </rPh>
    <rPh sb="165" eb="167">
      <t>ヒカク</t>
    </rPh>
    <rPh sb="169" eb="170">
      <t>タカ</t>
    </rPh>
    <rPh sb="171" eb="173">
      <t>スウチ</t>
    </rPh>
    <rPh sb="174" eb="176">
      <t>スイイ</t>
    </rPh>
    <rPh sb="187" eb="188">
      <t>タッ</t>
    </rPh>
    <rPh sb="197" eb="199">
      <t>オスイ</t>
    </rPh>
    <rPh sb="199" eb="201">
      <t>ショリ</t>
    </rPh>
    <rPh sb="201" eb="202">
      <t>ヒ</t>
    </rPh>
    <rPh sb="203" eb="205">
      <t>サクゲン</t>
    </rPh>
    <rPh sb="206" eb="208">
      <t>テキセイ</t>
    </rPh>
    <rPh sb="209" eb="211">
      <t>シヨウ</t>
    </rPh>
    <rPh sb="211" eb="212">
      <t>リョウ</t>
    </rPh>
    <rPh sb="212" eb="214">
      <t>シュウニュウ</t>
    </rPh>
    <rPh sb="215" eb="217">
      <t>カクホ</t>
    </rPh>
    <rPh sb="218" eb="220">
      <t>カダイ</t>
    </rPh>
    <rPh sb="226" eb="228">
      <t>オスイ</t>
    </rPh>
    <rPh sb="228" eb="230">
      <t>ショリ</t>
    </rPh>
    <rPh sb="230" eb="232">
      <t>ゲンカ</t>
    </rPh>
    <rPh sb="233" eb="235">
      <t>オスイ</t>
    </rPh>
    <rPh sb="235" eb="237">
      <t>ショリ</t>
    </rPh>
    <rPh sb="237" eb="239">
      <t>ゲンカ</t>
    </rPh>
    <rPh sb="241" eb="243">
      <t>ルイジ</t>
    </rPh>
    <rPh sb="243" eb="245">
      <t>ダンタイ</t>
    </rPh>
    <rPh sb="245" eb="247">
      <t>ヘイキン</t>
    </rPh>
    <rPh sb="247" eb="248">
      <t>チ</t>
    </rPh>
    <rPh sb="250" eb="251">
      <t>タカ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</si>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</sst>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48384"/>
        <c:axId val="91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1648384"/>
        <c:axId val="91650304"/>
      </c:lineChart>
      <c:dateAx>
        <c:axId val="91648384"/>
        <c:scaling>
          <c:orientation val="minMax"/>
        </c:scaling>
        <c:delete val="1"/>
        <c:axPos val="b"/>
        <c:numFmt formatCode="ge" sourceLinked="1"/>
        <c:majorTickMark val="none"/>
        <c:minorTickMark val="none"/>
        <c:tickLblPos val="none"/>
        <c:crossAx val="91650304"/>
        <c:crosses val="autoZero"/>
        <c:auto val="1"/>
        <c:lblOffset val="100"/>
        <c:baseTimeUnit val="years"/>
      </c:dateAx>
      <c:valAx>
        <c:axId val="91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61.27</c:v>
                </c:pt>
                <c:pt idx="1">
                  <c:v>76.3</c:v>
                </c:pt>
                <c:pt idx="2">
                  <c:v>66.47</c:v>
                </c:pt>
                <c:pt idx="3">
                  <c:v>75.72</c:v>
                </c:pt>
                <c:pt idx="4">
                  <c:v>68.209999999999994</c:v>
                </c:pt>
              </c:numCache>
            </c:numRef>
          </c:val>
        </c:ser>
        <c:dLbls>
          <c:showLegendKey val="0"/>
          <c:showVal val="0"/>
          <c:showCatName val="0"/>
          <c:showSerName val="0"/>
          <c:showPercent val="0"/>
          <c:showBubbleSize val="0"/>
        </c:dLbls>
        <c:gapWidth val="150"/>
        <c:axId val="39183104"/>
        <c:axId val="39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9183104"/>
        <c:axId val="39185024"/>
      </c:lineChart>
      <c:dateAx>
        <c:axId val="39183104"/>
        <c:scaling>
          <c:orientation val="minMax"/>
        </c:scaling>
        <c:delete val="1"/>
        <c:axPos val="b"/>
        <c:numFmt formatCode="ge" sourceLinked="1"/>
        <c:majorTickMark val="none"/>
        <c:minorTickMark val="none"/>
        <c:tickLblPos val="none"/>
        <c:crossAx val="39185024"/>
        <c:crosses val="autoZero"/>
        <c:auto val="1"/>
        <c:lblOffset val="100"/>
        <c:baseTimeUnit val="years"/>
      </c:dateAx>
      <c:valAx>
        <c:axId val="39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99.45</c:v>
                </c:pt>
                <c:pt idx="1">
                  <c:v>98.99</c:v>
                </c:pt>
                <c:pt idx="2">
                  <c:v>98.93</c:v>
                </c:pt>
                <c:pt idx="3">
                  <c:v>98.9</c:v>
                </c:pt>
                <c:pt idx="4">
                  <c:v>98.86</c:v>
                </c:pt>
              </c:numCache>
            </c:numRef>
          </c:val>
        </c:ser>
        <c:dLbls>
          <c:showLegendKey val="0"/>
          <c:showVal val="0"/>
          <c:showCatName val="0"/>
          <c:showSerName val="0"/>
          <c:showPercent val="0"/>
          <c:showBubbleSize val="0"/>
        </c:dLbls>
        <c:gapWidth val="150"/>
        <c:axId val="39215488"/>
        <c:axId val="392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9215488"/>
        <c:axId val="39217408"/>
      </c:lineChart>
      <c:dateAx>
        <c:axId val="39215488"/>
        <c:scaling>
          <c:orientation val="minMax"/>
        </c:scaling>
        <c:delete val="1"/>
        <c:axPos val="b"/>
        <c:numFmt formatCode="ge" sourceLinked="1"/>
        <c:majorTickMark val="none"/>
        <c:minorTickMark val="none"/>
        <c:tickLblPos val="none"/>
        <c:crossAx val="39217408"/>
        <c:crosses val="autoZero"/>
        <c:auto val="1"/>
        <c:lblOffset val="100"/>
        <c:baseTimeUnit val="years"/>
      </c:dateAx>
      <c:valAx>
        <c:axId val="392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78.3</c:v>
                </c:pt>
                <c:pt idx="1">
                  <c:v>79.75</c:v>
                </c:pt>
                <c:pt idx="2">
                  <c:v>73.97</c:v>
                </c:pt>
                <c:pt idx="3">
                  <c:v>74.319999999999993</c:v>
                </c:pt>
                <c:pt idx="4">
                  <c:v>95.27</c:v>
                </c:pt>
              </c:numCache>
            </c:numRef>
          </c:val>
        </c:ser>
        <c:dLbls>
          <c:showLegendKey val="0"/>
          <c:showVal val="0"/>
          <c:showCatName val="0"/>
          <c:showSerName val="0"/>
          <c:showPercent val="0"/>
          <c:showBubbleSize val="0"/>
        </c:dLbls>
        <c:gapWidth val="150"/>
        <c:axId val="38821888"/>
        <c:axId val="38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21888"/>
        <c:axId val="38823808"/>
      </c:lineChart>
      <c:dateAx>
        <c:axId val="38821888"/>
        <c:scaling>
          <c:orientation val="minMax"/>
        </c:scaling>
        <c:delete val="1"/>
        <c:axPos val="b"/>
        <c:numFmt formatCode="ge" sourceLinked="1"/>
        <c:majorTickMark val="none"/>
        <c:minorTickMark val="none"/>
        <c:tickLblPos val="none"/>
        <c:crossAx val="38823808"/>
        <c:crosses val="autoZero"/>
        <c:auto val="1"/>
        <c:lblOffset val="100"/>
        <c:baseTimeUnit val="years"/>
      </c:dateAx>
      <c:valAx>
        <c:axId val="38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33536"/>
        <c:axId val="388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33536"/>
        <c:axId val="38852096"/>
      </c:lineChart>
      <c:dateAx>
        <c:axId val="38833536"/>
        <c:scaling>
          <c:orientation val="minMax"/>
        </c:scaling>
        <c:delete val="1"/>
        <c:axPos val="b"/>
        <c:numFmt formatCode="ge" sourceLinked="1"/>
        <c:majorTickMark val="none"/>
        <c:minorTickMark val="none"/>
        <c:tickLblPos val="none"/>
        <c:crossAx val="38852096"/>
        <c:crosses val="autoZero"/>
        <c:auto val="1"/>
        <c:lblOffset val="100"/>
        <c:baseTimeUnit val="years"/>
      </c:dateAx>
      <c:valAx>
        <c:axId val="388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82304"/>
        <c:axId val="38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82304"/>
        <c:axId val="38888576"/>
      </c:lineChart>
      <c:dateAx>
        <c:axId val="38882304"/>
        <c:scaling>
          <c:orientation val="minMax"/>
        </c:scaling>
        <c:delete val="1"/>
        <c:axPos val="b"/>
        <c:numFmt formatCode="ge" sourceLinked="1"/>
        <c:majorTickMark val="none"/>
        <c:minorTickMark val="none"/>
        <c:tickLblPos val="none"/>
        <c:crossAx val="38888576"/>
        <c:crosses val="autoZero"/>
        <c:auto val="1"/>
        <c:lblOffset val="100"/>
        <c:baseTimeUnit val="years"/>
      </c:dateAx>
      <c:valAx>
        <c:axId val="38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45536"/>
        <c:axId val="3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45536"/>
        <c:axId val="38947456"/>
      </c:lineChart>
      <c:dateAx>
        <c:axId val="38945536"/>
        <c:scaling>
          <c:orientation val="minMax"/>
        </c:scaling>
        <c:delete val="1"/>
        <c:axPos val="b"/>
        <c:numFmt formatCode="ge" sourceLinked="1"/>
        <c:majorTickMark val="none"/>
        <c:minorTickMark val="none"/>
        <c:tickLblPos val="none"/>
        <c:crossAx val="38947456"/>
        <c:crosses val="autoZero"/>
        <c:auto val="1"/>
        <c:lblOffset val="100"/>
        <c:baseTimeUnit val="years"/>
      </c:dateAx>
      <c:valAx>
        <c:axId val="3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55648"/>
        <c:axId val="389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55648"/>
        <c:axId val="38982400"/>
      </c:lineChart>
      <c:dateAx>
        <c:axId val="38955648"/>
        <c:scaling>
          <c:orientation val="minMax"/>
        </c:scaling>
        <c:delete val="1"/>
        <c:axPos val="b"/>
        <c:numFmt formatCode="ge" sourceLinked="1"/>
        <c:majorTickMark val="none"/>
        <c:minorTickMark val="none"/>
        <c:tickLblPos val="none"/>
        <c:crossAx val="38982400"/>
        <c:crosses val="autoZero"/>
        <c:auto val="1"/>
        <c:lblOffset val="100"/>
        <c:baseTimeUnit val="years"/>
      </c:dateAx>
      <c:valAx>
        <c:axId val="389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226.33</c:v>
                </c:pt>
                <c:pt idx="1">
                  <c:v>220.55</c:v>
                </c:pt>
                <c:pt idx="2">
                  <c:v>234.01</c:v>
                </c:pt>
                <c:pt idx="3">
                  <c:v>299.83999999999997</c:v>
                </c:pt>
                <c:pt idx="4">
                  <c:v>268.38</c:v>
                </c:pt>
              </c:numCache>
            </c:numRef>
          </c:val>
        </c:ser>
        <c:dLbls>
          <c:showLegendKey val="0"/>
          <c:showVal val="0"/>
          <c:showCatName val="0"/>
          <c:showSerName val="0"/>
          <c:showPercent val="0"/>
          <c:showBubbleSize val="0"/>
        </c:dLbls>
        <c:gapWidth val="150"/>
        <c:axId val="39008512"/>
        <c:axId val="390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9008512"/>
        <c:axId val="39010688"/>
      </c:lineChart>
      <c:dateAx>
        <c:axId val="39008512"/>
        <c:scaling>
          <c:orientation val="minMax"/>
        </c:scaling>
        <c:delete val="1"/>
        <c:axPos val="b"/>
        <c:numFmt formatCode="ge" sourceLinked="1"/>
        <c:majorTickMark val="none"/>
        <c:minorTickMark val="none"/>
        <c:tickLblPos val="none"/>
        <c:crossAx val="39010688"/>
        <c:crosses val="autoZero"/>
        <c:auto val="1"/>
        <c:lblOffset val="100"/>
        <c:baseTimeUnit val="years"/>
      </c:dateAx>
      <c:valAx>
        <c:axId val="390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50.94</c:v>
                </c:pt>
                <c:pt idx="1">
                  <c:v>51.4</c:v>
                </c:pt>
                <c:pt idx="2">
                  <c:v>59.38</c:v>
                </c:pt>
                <c:pt idx="3">
                  <c:v>63.06</c:v>
                </c:pt>
                <c:pt idx="4">
                  <c:v>73.430000000000007</c:v>
                </c:pt>
              </c:numCache>
            </c:numRef>
          </c:val>
        </c:ser>
        <c:dLbls>
          <c:showLegendKey val="0"/>
          <c:showVal val="0"/>
          <c:showCatName val="0"/>
          <c:showSerName val="0"/>
          <c:showPercent val="0"/>
          <c:showBubbleSize val="0"/>
        </c:dLbls>
        <c:gapWidth val="150"/>
        <c:axId val="39040896"/>
        <c:axId val="3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9040896"/>
        <c:axId val="39047168"/>
      </c:lineChart>
      <c:dateAx>
        <c:axId val="39040896"/>
        <c:scaling>
          <c:orientation val="minMax"/>
        </c:scaling>
        <c:delete val="1"/>
        <c:axPos val="b"/>
        <c:numFmt formatCode="ge" sourceLinked="1"/>
        <c:majorTickMark val="none"/>
        <c:minorTickMark val="none"/>
        <c:tickLblPos val="none"/>
        <c:crossAx val="39047168"/>
        <c:crosses val="autoZero"/>
        <c:auto val="1"/>
        <c:lblOffset val="100"/>
        <c:baseTimeUnit val="years"/>
      </c:dateAx>
      <c:valAx>
        <c:axId val="3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349.87</c:v>
                </c:pt>
                <c:pt idx="1">
                  <c:v>374.44</c:v>
                </c:pt>
                <c:pt idx="2">
                  <c:v>332.38</c:v>
                </c:pt>
                <c:pt idx="3">
                  <c:v>315.05</c:v>
                </c:pt>
                <c:pt idx="4">
                  <c:v>279.3</c:v>
                </c:pt>
              </c:numCache>
            </c:numRef>
          </c:val>
        </c:ser>
        <c:dLbls>
          <c:showLegendKey val="0"/>
          <c:showVal val="0"/>
          <c:showCatName val="0"/>
          <c:showSerName val="0"/>
          <c:showPercent val="0"/>
          <c:showBubbleSize val="0"/>
        </c:dLbls>
        <c:gapWidth val="150"/>
        <c:axId val="39158912"/>
        <c:axId val="391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58912"/>
        <c:axId val="39160832"/>
      </c:lineChart>
      <c:dateAx>
        <c:axId val="39158912"/>
        <c:scaling>
          <c:orientation val="minMax"/>
        </c:scaling>
        <c:delete val="1"/>
        <c:axPos val="b"/>
        <c:numFmt formatCode="ge" sourceLinked="1"/>
        <c:majorTickMark val="none"/>
        <c:minorTickMark val="none"/>
        <c:tickLblPos val="none"/>
        <c:crossAx val="39160832"/>
        <c:crosses val="autoZero"/>
        <c:auto val="1"/>
        <c:lblOffset val="100"/>
        <c:baseTimeUnit val="years"/>
      </c:dateAx>
      <c:valAx>
        <c:axId val="391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 zoomScale="115" zoomScaleNormal="115" workbookViewId="0">
      <selection activeCell="BJ55" sqref="BJ5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北海道　南幌町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7785</v>
      </c>
      <c r="AM8" s="73"/>
      <c r="AN8" s="73"/>
      <c r="AO8" s="73"/>
      <c r="AP8" s="73"/>
      <c r="AQ8" s="73"/>
      <c r="AR8" s="73"/>
      <c r="AS8" s="73"/>
      <c r="AT8" s="72">
        <f>データ!T6</f>
        <v>81.36</v>
      </c>
      <c r="AU8" s="72"/>
      <c r="AV8" s="72"/>
      <c r="AW8" s="72"/>
      <c r="AX8" s="72"/>
      <c r="AY8" s="72"/>
      <c r="AZ8" s="72"/>
      <c r="BA8" s="72"/>
      <c r="BB8" s="72">
        <f>データ!U6</f>
        <v>95.69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5.66</v>
      </c>
      <c r="Q10" s="72"/>
      <c r="R10" s="72"/>
      <c r="S10" s="72"/>
      <c r="T10" s="72"/>
      <c r="U10" s="72"/>
      <c r="V10" s="72"/>
      <c r="W10" s="72">
        <f>データ!Q6</f>
        <v>77.69</v>
      </c>
      <c r="X10" s="72"/>
      <c r="Y10" s="72"/>
      <c r="Z10" s="72"/>
      <c r="AA10" s="72"/>
      <c r="AB10" s="72"/>
      <c r="AC10" s="72"/>
      <c r="AD10" s="73">
        <f>データ!R6</f>
        <v>3843</v>
      </c>
      <c r="AE10" s="73"/>
      <c r="AF10" s="73"/>
      <c r="AG10" s="73"/>
      <c r="AH10" s="73"/>
      <c r="AI10" s="73"/>
      <c r="AJ10" s="73"/>
      <c r="AK10" s="2"/>
      <c r="AL10" s="73">
        <f>データ!V6</f>
        <v>438</v>
      </c>
      <c r="AM10" s="73"/>
      <c r="AN10" s="73"/>
      <c r="AO10" s="73"/>
      <c r="AP10" s="73"/>
      <c r="AQ10" s="73"/>
      <c r="AR10" s="73"/>
      <c r="AS10" s="73"/>
      <c r="AT10" s="72">
        <f>データ!W6</f>
        <v>0.2</v>
      </c>
      <c r="AU10" s="72"/>
      <c r="AV10" s="72"/>
      <c r="AW10" s="72"/>
      <c r="AX10" s="72"/>
      <c r="AY10" s="72"/>
      <c r="AZ10" s="72"/>
      <c r="BA10" s="72"/>
      <c r="BB10" s="72">
        <f>データ!X6</f>
        <v>2190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14231</v>
      </c>
      <c r="D6" s="33">
        <f t="shared" si="3"/>
        <v>47</v>
      </c>
      <c r="E6" s="33">
        <f t="shared" si="3"/>
        <v>17</v>
      </c>
      <c r="F6" s="33">
        <f t="shared" si="3"/>
        <v>5</v>
      </c>
      <c r="G6" s="33">
        <f t="shared" si="3"/>
        <v>0</v>
      </c>
      <c r="H6" s="33" t="str">
        <f t="shared" si="3"/>
        <v>北海道　南幌町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5.66</v>
      </c>
      <c r="Q6" s="34">
        <f t="shared" si="3"/>
        <v>77.69</v>
      </c>
      <c r="R6" s="34">
        <f t="shared" si="3"/>
        <v>3843</v>
      </c>
      <c r="S6" s="34">
        <f t="shared" si="3"/>
        <v>7785</v>
      </c>
      <c r="T6" s="34">
        <f t="shared" si="3"/>
        <v>81.36</v>
      </c>
      <c r="U6" s="34">
        <f t="shared" si="3"/>
        <v>95.69</v>
      </c>
      <c r="V6" s="34">
        <f t="shared" si="3"/>
        <v>438</v>
      </c>
      <c r="W6" s="34">
        <f t="shared" si="3"/>
        <v>0.2</v>
      </c>
      <c r="X6" s="34">
        <f t="shared" si="3"/>
        <v>2190</v>
      </c>
      <c r="Y6" s="35">
        <f>IF(Y7="",NA(),Y7)</f>
        <v>78.3</v>
      </c>
      <c r="Z6" s="35">
        <f t="shared" ref="Z6:AH6" si="4">IF(Z7="",NA(),Z7)</f>
        <v>79.75</v>
      </c>
      <c r="AA6" s="35">
        <f t="shared" si="4"/>
        <v>73.97</v>
      </c>
      <c r="AB6" s="35">
        <f t="shared" si="4"/>
        <v>74.319999999999993</v>
      </c>
      <c r="AC6" s="35">
        <f t="shared" si="4"/>
        <v>95.27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226.33</v>
      </c>
      <c r="BG6" s="35">
        <f t="shared" ref="BG6:BO6" si="7">IF(BG7="",NA(),BG7)</f>
        <v>220.55</v>
      </c>
      <c r="BH6" s="35">
        <f t="shared" si="7"/>
        <v>234.01</v>
      </c>
      <c r="BI6" s="35">
        <f t="shared" si="7"/>
        <v>299.83999999999997</v>
      </c>
      <c r="BJ6" s="35">
        <f t="shared" si="7"/>
        <v>268.38</v>
      </c>
      <c r="BK6" s="35">
        <f t="shared" si="7"/>
        <v>1197.82</v>
      </c>
      <c r="BL6" s="35">
        <f t="shared" si="7"/>
        <v>1126.77</v>
      </c>
      <c r="BM6" s="35">
        <f t="shared" si="7"/>
        <v>1044.8</v>
      </c>
      <c r="BN6" s="35">
        <f t="shared" si="7"/>
        <v>1081.8</v>
      </c>
      <c r="BO6" s="35">
        <f t="shared" si="7"/>
        <v>974.93</v>
      </c>
      <c r="BP6" s="34" t="str">
        <f>IF(BP7="","",IF(BP7="-","【-】","【"&amp;SUBSTITUTE(TEXT(BP7,"#,##0.00"),"-","△")&amp;"】"))</f>
        <v>【914.53】</v>
      </c>
      <c r="BQ6" s="35">
        <f>IF(BQ7="",NA(),BQ7)</f>
        <v>50.94</v>
      </c>
      <c r="BR6" s="35">
        <f t="shared" ref="BR6:BZ6" si="8">IF(BR7="",NA(),BR7)</f>
        <v>51.4</v>
      </c>
      <c r="BS6" s="35">
        <f t="shared" si="8"/>
        <v>59.38</v>
      </c>
      <c r="BT6" s="35">
        <f t="shared" si="8"/>
        <v>63.06</v>
      </c>
      <c r="BU6" s="35">
        <f t="shared" si="8"/>
        <v>73.430000000000007</v>
      </c>
      <c r="BV6" s="35">
        <f t="shared" si="8"/>
        <v>51.03</v>
      </c>
      <c r="BW6" s="35">
        <f t="shared" si="8"/>
        <v>50.9</v>
      </c>
      <c r="BX6" s="35">
        <f t="shared" si="8"/>
        <v>50.82</v>
      </c>
      <c r="BY6" s="35">
        <f t="shared" si="8"/>
        <v>52.19</v>
      </c>
      <c r="BZ6" s="35">
        <f t="shared" si="8"/>
        <v>55.32</v>
      </c>
      <c r="CA6" s="34" t="str">
        <f>IF(CA7="","",IF(CA7="-","【-】","【"&amp;SUBSTITUTE(TEXT(CA7,"#,##0.00"),"-","△")&amp;"】"))</f>
        <v>【55.73】</v>
      </c>
      <c r="CB6" s="35">
        <f>IF(CB7="",NA(),CB7)</f>
        <v>349.87</v>
      </c>
      <c r="CC6" s="35">
        <f t="shared" ref="CC6:CK6" si="9">IF(CC7="",NA(),CC7)</f>
        <v>374.44</v>
      </c>
      <c r="CD6" s="35">
        <f t="shared" si="9"/>
        <v>332.38</v>
      </c>
      <c r="CE6" s="35">
        <f t="shared" si="9"/>
        <v>315.05</v>
      </c>
      <c r="CF6" s="35">
        <f t="shared" si="9"/>
        <v>279.3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61.27</v>
      </c>
      <c r="CN6" s="35">
        <f t="shared" ref="CN6:CV6" si="10">IF(CN7="",NA(),CN7)</f>
        <v>76.3</v>
      </c>
      <c r="CO6" s="35">
        <f t="shared" si="10"/>
        <v>66.47</v>
      </c>
      <c r="CP6" s="35">
        <f t="shared" si="10"/>
        <v>75.72</v>
      </c>
      <c r="CQ6" s="35">
        <f t="shared" si="10"/>
        <v>68.209999999999994</v>
      </c>
      <c r="CR6" s="35">
        <f t="shared" si="10"/>
        <v>54.74</v>
      </c>
      <c r="CS6" s="35">
        <f t="shared" si="10"/>
        <v>53.78</v>
      </c>
      <c r="CT6" s="35">
        <f t="shared" si="10"/>
        <v>53.24</v>
      </c>
      <c r="CU6" s="35">
        <f t="shared" si="10"/>
        <v>52.31</v>
      </c>
      <c r="CV6" s="35">
        <f t="shared" si="10"/>
        <v>60.65</v>
      </c>
      <c r="CW6" s="34" t="str">
        <f>IF(CW7="","",IF(CW7="-","【-】","【"&amp;SUBSTITUTE(TEXT(CW7,"#,##0.00"),"-","△")&amp;"】"))</f>
        <v>【59.15】</v>
      </c>
      <c r="CX6" s="35">
        <f>IF(CX7="",NA(),CX7)</f>
        <v>99.45</v>
      </c>
      <c r="CY6" s="35">
        <f t="shared" ref="CY6:DG6" si="11">IF(CY7="",NA(),CY7)</f>
        <v>98.99</v>
      </c>
      <c r="CZ6" s="35">
        <f t="shared" si="11"/>
        <v>98.93</v>
      </c>
      <c r="DA6" s="35">
        <f t="shared" si="11"/>
        <v>98.9</v>
      </c>
      <c r="DB6" s="35">
        <f t="shared" si="11"/>
        <v>98.86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14231</v>
      </c>
      <c r="D7" s="37">
        <v>47</v>
      </c>
      <c r="E7" s="37">
        <v>17</v>
      </c>
      <c r="F7" s="37">
        <v>5</v>
      </c>
      <c r="G7" s="37">
        <v>0</v>
      </c>
      <c r="H7" s="37" t="s">
        <v>110</v>
      </c>
      <c r="I7" s="37" t="s">
        <v>111</v>
      </c>
      <c r="J7" s="37" t="s">
        <v>112</v>
      </c>
      <c r="K7" s="37" t="s">
        <v>113</v>
      </c>
      <c r="L7" s="37" t="s">
        <v>114</v>
      </c>
      <c r="M7" s="37"/>
      <c r="N7" s="38" t="s">
        <v>115</v>
      </c>
      <c r="O7" s="38" t="s">
        <v>116</v>
      </c>
      <c r="P7" s="38">
        <v>5.66</v>
      </c>
      <c r="Q7" s="38">
        <v>77.69</v>
      </c>
      <c r="R7" s="38">
        <v>3843</v>
      </c>
      <c r="S7" s="38">
        <v>7785</v>
      </c>
      <c r="T7" s="38">
        <v>81.36</v>
      </c>
      <c r="U7" s="38">
        <v>95.69</v>
      </c>
      <c r="V7" s="38">
        <v>438</v>
      </c>
      <c r="W7" s="38">
        <v>0.2</v>
      </c>
      <c r="X7" s="38">
        <v>2190</v>
      </c>
      <c r="Y7" s="38">
        <v>78.3</v>
      </c>
      <c r="Z7" s="38">
        <v>79.75</v>
      </c>
      <c r="AA7" s="38">
        <v>73.97</v>
      </c>
      <c r="AB7" s="38">
        <v>74.319999999999993</v>
      </c>
      <c r="AC7" s="38">
        <v>95.27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226.33</v>
      </c>
      <c r="BG7" s="38">
        <v>220.55</v>
      </c>
      <c r="BH7" s="38">
        <v>234.01</v>
      </c>
      <c r="BI7" s="38">
        <v>299.83999999999997</v>
      </c>
      <c r="BJ7" s="38">
        <v>268.38</v>
      </c>
      <c r="BK7" s="38">
        <v>1197.82</v>
      </c>
      <c r="BL7" s="38">
        <v>1126.77</v>
      </c>
      <c r="BM7" s="38">
        <v>1044.8</v>
      </c>
      <c r="BN7" s="38">
        <v>1081.8</v>
      </c>
      <c r="BO7" s="38">
        <v>974.93</v>
      </c>
      <c r="BP7" s="38">
        <v>914.53</v>
      </c>
      <c r="BQ7" s="38">
        <v>50.94</v>
      </c>
      <c r="BR7" s="38">
        <v>51.4</v>
      </c>
      <c r="BS7" s="38">
        <v>59.38</v>
      </c>
      <c r="BT7" s="38">
        <v>63.06</v>
      </c>
      <c r="BU7" s="38">
        <v>73.430000000000007</v>
      </c>
      <c r="BV7" s="38">
        <v>51.03</v>
      </c>
      <c r="BW7" s="38">
        <v>50.9</v>
      </c>
      <c r="BX7" s="38">
        <v>50.82</v>
      </c>
      <c r="BY7" s="38">
        <v>52.19</v>
      </c>
      <c r="BZ7" s="38">
        <v>55.32</v>
      </c>
      <c r="CA7" s="38">
        <v>55.73</v>
      </c>
      <c r="CB7" s="38">
        <v>349.87</v>
      </c>
      <c r="CC7" s="38">
        <v>374.44</v>
      </c>
      <c r="CD7" s="38">
        <v>332.38</v>
      </c>
      <c r="CE7" s="38">
        <v>315.05</v>
      </c>
      <c r="CF7" s="38">
        <v>279.3</v>
      </c>
      <c r="CG7" s="38">
        <v>289.60000000000002</v>
      </c>
      <c r="CH7" s="38">
        <v>293.27</v>
      </c>
      <c r="CI7" s="38">
        <v>300.52</v>
      </c>
      <c r="CJ7" s="38">
        <v>296.14</v>
      </c>
      <c r="CK7" s="38">
        <v>283.17</v>
      </c>
      <c r="CL7" s="38">
        <v>276.77999999999997</v>
      </c>
      <c r="CM7" s="38">
        <v>61.27</v>
      </c>
      <c r="CN7" s="38">
        <v>76.3</v>
      </c>
      <c r="CO7" s="38">
        <v>66.47</v>
      </c>
      <c r="CP7" s="38">
        <v>75.72</v>
      </c>
      <c r="CQ7" s="38">
        <v>68.209999999999994</v>
      </c>
      <c r="CR7" s="38">
        <v>54.74</v>
      </c>
      <c r="CS7" s="38">
        <v>53.78</v>
      </c>
      <c r="CT7" s="38">
        <v>53.24</v>
      </c>
      <c r="CU7" s="38">
        <v>52.31</v>
      </c>
      <c r="CV7" s="38">
        <v>60.65</v>
      </c>
      <c r="CW7" s="38">
        <v>59.15</v>
      </c>
      <c r="CX7" s="38">
        <v>99.45</v>
      </c>
      <c r="CY7" s="38">
        <v>98.99</v>
      </c>
      <c r="CZ7" s="38">
        <v>98.93</v>
      </c>
      <c r="DA7" s="38">
        <v>98.9</v>
      </c>
      <c r="DB7" s="38">
        <v>98.86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MatuoKiyomitu</cp:lastModifiedBy>
  <cp:lastPrinted>2018-02-01T07:14:59Z</cp:lastPrinted>
  <dcterms:created xsi:type="dcterms:W3CDTF">2017-12-25T02:23:35Z</dcterms:created>
  <dcterms:modified xsi:type="dcterms:W3CDTF">2018-02-20T04:08:38Z</dcterms:modified>
  <cp:category/>
</cp:coreProperties>
</file>