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50.10\share\都市整備課\04都市施設G\09農業集落排水事業に関する事務\3.農集決算統計\経営分析表\R3\"/>
    </mc:Choice>
  </mc:AlternateContent>
  <workbookProtection workbookAlgorithmName="SHA-512" workbookHashValue="X7NFiKahd597zl1BH/dlRzi6hzRc49zwKEUNbgOwuZUjjmzBskWtIZebkZZ9tkiivWjAulqd7KZtu4MGPqoXcA==" workbookSaltValue="zYHNIcPVcwIj6D0BhkSjSg==" workbookSpinCount="100000" lockStructure="1"/>
  <bookViews>
    <workbookView xWindow="0" yWindow="0" windowWidth="20490" windowHeight="72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BB8" i="4"/>
  <c r="AT8" i="4"/>
  <c r="AD8" i="4"/>
  <c r="W8" i="4"/>
  <c r="I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<sst xmlns="http://schemas.openxmlformats.org/spreadsheetml/2006/main" count="236" uniqueCount="121">
  <si>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</si>
  <si>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</si>
  <si>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</si>
  <si>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</si>
  <si>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</si>
  <si>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</si>
  <si>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</si>
  <si>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</si>
  <si>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</si>
  <si>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</si>
  <si>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</si>
  <si>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</si>
  <si>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</si>
  <si>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</si>
  <si>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</si>
  <si>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</si>
  <si>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</si>
  <si>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</si>
  <si>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</si>
  <si>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</si>
  <si>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</si>
  <si>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</si>
  <si>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</si>
  <si>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</si>
  <si>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</si>
  <si>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</si>
  <si>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</si>
  <si>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</si>
  <si>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</si>
  <si>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</si>
  <si>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</si>
  <si>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</si>
  <si>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</si>
  <si>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</si>
  <si>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</si>
  <si>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</si>
  <si>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</si>
  <si>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</si>
  <si>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</si>
  <si>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</si>
  <si>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</si>
  <si>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</si>
  <si>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</si>
  <si>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</si>
  <si>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</si>
  <si>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</si>
  <si>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</si>
  <si>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</si>
  <si>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</si>
  <si>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</si>
  <si>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</si>
  <si>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</si>
  <si>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</si>
  <si>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</si>
  <si>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</si>
  <si>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</si>
  <si>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</si>
  <si>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</si>
  <si>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</si>
  <si>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</si>
  <si>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</si>
  <si>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</si>
  <si>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</si>
  <si>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</si>
  <si>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</si>
  <si>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</si>
  <si>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</si>
  <si>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</si>
  <si>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</si>
  <si>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</si>
  <si>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</si>
  <si>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</si>
  <si>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</si>
  <si>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</si>
  <si>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</si>
  <si>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</si>
  <si>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</si>
  <si>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</si>
  <si>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</si>
  <si>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</si>
  <si>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</si>
  <si>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</si>
  <si>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</si>
  <si>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</si>
  <si>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</si>
  <si>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</si>
  <si>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</si>
  <si>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</si>
  <si>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</si>
  <si>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</si>
  <si>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</si>
  <si>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</si>
  <si>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</si>
  <si>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</si>
  <si>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</si>
  <si>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</si>
  <si>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</si>
  <si>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</si>
  <si>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</si>
  <si>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</si>
  <si>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</si>
  <si>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</si>
  <si>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</si>
  <si>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</si>
  <si>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</si>
  <si>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</si>
  <si>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</si>
  <si>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</si>
  <si>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</si>
  <si>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</si>
  <si>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</si>
  <si>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</si>
  <si>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</si>
  <si>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</si>
  <si>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</si>
  <si>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</si>
  <si>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</si>
  <si>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</si>
  <si>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比率は100％以下となっており、使用料収入だけでは費用を賄うことができず、一般会計からの繰入
金で補っています。
④企業債残高対事業規模比率
　地方公営企業法の適用に要する経費及び適用債借入れが増加しているが、企業債残高は償還終了に伴い減少傾向にある。
⑤経費回収率
　回収率は、類似団体平均値と比較して高い数値で推移しているが、100％に達していないことから汚水処理費の削減、適正な使用料収入の確保が課題である。
⑥汚水処理原価
　類似団体平均値をやや上回っており、今後も維持管理費の削減に向けた取り組みを行っていく必要がある。
⑦施設利用率
　類似団体平均値を上回っているが、近年やや下降傾向にあります。
⑧水洗化率
　概ね100％に近い数値となっており、類似団体平均値より大きく上回っていることから、汚水処理については適正に行われていると考えられる。</t>
    <rPh sb="1" eb="4">
      <t>シュウエキテキ</t>
    </rPh>
    <rPh sb="4" eb="6">
      <t>シュウシ</t>
    </rPh>
    <rPh sb="6" eb="8">
      <t>ヒリツ</t>
    </rPh>
    <rPh sb="10" eb="12">
      <t>ヒリツ</t>
    </rPh>
    <rPh sb="17" eb="19">
      <t>イカ</t>
    </rPh>
    <rPh sb="26" eb="29">
      <t>シヨウリョウ</t>
    </rPh>
    <rPh sb="29" eb="31">
      <t>シュウニュウ</t>
    </rPh>
    <rPh sb="35" eb="37">
      <t>ヒヨウ</t>
    </rPh>
    <rPh sb="38" eb="39">
      <t>マカナ</t>
    </rPh>
    <rPh sb="47" eb="49">
      <t>イッパン</t>
    </rPh>
    <rPh sb="49" eb="51">
      <t>カイケイ</t>
    </rPh>
    <rPh sb="54" eb="55">
      <t>クリ</t>
    </rPh>
    <rPh sb="55" eb="56">
      <t>イレル</t>
    </rPh>
    <rPh sb="57" eb="58">
      <t>キン</t>
    </rPh>
    <rPh sb="59" eb="60">
      <t>オギナ</t>
    </rPh>
    <rPh sb="68" eb="70">
      <t>キギョウ</t>
    </rPh>
    <rPh sb="70" eb="71">
      <t>サイ</t>
    </rPh>
    <rPh sb="71" eb="73">
      <t>ザンダカ</t>
    </rPh>
    <rPh sb="73" eb="74">
      <t>タイ</t>
    </rPh>
    <rPh sb="74" eb="76">
      <t>ジギョウ</t>
    </rPh>
    <rPh sb="76" eb="78">
      <t>キボ</t>
    </rPh>
    <rPh sb="78" eb="80">
      <t>ヒリツ</t>
    </rPh>
    <rPh sb="82" eb="84">
      <t>チホウ</t>
    </rPh>
    <rPh sb="84" eb="86">
      <t>コウエイ</t>
    </rPh>
    <rPh sb="86" eb="88">
      <t>キギョウ</t>
    </rPh>
    <rPh sb="88" eb="89">
      <t>ホウ</t>
    </rPh>
    <rPh sb="90" eb="92">
      <t>テキヨウ</t>
    </rPh>
    <rPh sb="93" eb="94">
      <t>ヨウ</t>
    </rPh>
    <rPh sb="96" eb="98">
      <t>ケイヒ</t>
    </rPh>
    <rPh sb="98" eb="99">
      <t>オヨ</t>
    </rPh>
    <rPh sb="100" eb="102">
      <t>テキヨウ</t>
    </rPh>
    <rPh sb="102" eb="103">
      <t>サイ</t>
    </rPh>
    <rPh sb="103" eb="105">
      <t>カリイ</t>
    </rPh>
    <rPh sb="107" eb="109">
      <t>ゾウカ</t>
    </rPh>
    <rPh sb="128" eb="130">
      <t>ゲンショウ</t>
    </rPh>
    <rPh sb="130" eb="132">
      <t>ケイコウ</t>
    </rPh>
    <rPh sb="138" eb="140">
      <t>ケイヒ</t>
    </rPh>
    <rPh sb="140" eb="142">
      <t>カイシュウ</t>
    </rPh>
    <rPh sb="142" eb="143">
      <t>リツ</t>
    </rPh>
    <rPh sb="145" eb="147">
      <t>カイシュウ</t>
    </rPh>
    <rPh sb="147" eb="148">
      <t>リツ</t>
    </rPh>
    <rPh sb="150" eb="152">
      <t>ルイジ</t>
    </rPh>
    <rPh sb="152" eb="154">
      <t>ダンタイ</t>
    </rPh>
    <rPh sb="154" eb="157">
      <t>ヘイキンチ</t>
    </rPh>
    <rPh sb="158" eb="160">
      <t>ヒカク</t>
    </rPh>
    <rPh sb="162" eb="163">
      <t>タカ</t>
    </rPh>
    <rPh sb="164" eb="166">
      <t>スウチ</t>
    </rPh>
    <rPh sb="167" eb="169">
      <t>スイイ</t>
    </rPh>
    <rPh sb="180" eb="181">
      <t>タッ</t>
    </rPh>
    <rPh sb="190" eb="192">
      <t>オスイ</t>
    </rPh>
    <rPh sb="192" eb="194">
      <t>ショリ</t>
    </rPh>
    <rPh sb="194" eb="195">
      <t>ヒ</t>
    </rPh>
    <rPh sb="196" eb="198">
      <t>サクゲン</t>
    </rPh>
    <rPh sb="199" eb="201">
      <t>テキセイ</t>
    </rPh>
    <rPh sb="202" eb="205">
      <t>シヨウリョウ</t>
    </rPh>
    <rPh sb="205" eb="207">
      <t>シュウニュウ</t>
    </rPh>
    <rPh sb="208" eb="210">
      <t>カクホ</t>
    </rPh>
    <rPh sb="211" eb="213">
      <t>カダイ</t>
    </rPh>
    <rPh sb="219" eb="221">
      <t>オスイ</t>
    </rPh>
    <rPh sb="221" eb="223">
      <t>ショリ</t>
    </rPh>
    <rPh sb="223" eb="225">
      <t>ゲンカ</t>
    </rPh>
    <rPh sb="227" eb="229">
      <t>ルイジ</t>
    </rPh>
    <rPh sb="229" eb="231">
      <t>ダンタイ</t>
    </rPh>
    <rPh sb="231" eb="233">
      <t>ヘイキン</t>
    </rPh>
    <rPh sb="233" eb="234">
      <t>チ</t>
    </rPh>
    <rPh sb="237" eb="239">
      <t>ウワマワ</t>
    </rPh>
    <rPh sb="244" eb="246">
      <t>コンゴ</t>
    </rPh>
    <rPh sb="247" eb="249">
      <t>イジ</t>
    </rPh>
    <rPh sb="249" eb="252">
      <t>カンリヒ</t>
    </rPh>
    <rPh sb="253" eb="255">
      <t>サクゲン</t>
    </rPh>
    <rPh sb="256" eb="257">
      <t>ム</t>
    </rPh>
    <rPh sb="259" eb="260">
      <t>ト</t>
    </rPh>
    <rPh sb="261" eb="262">
      <t>ク</t>
    </rPh>
    <rPh sb="264" eb="265">
      <t>オコナ</t>
    </rPh>
    <rPh sb="269" eb="271">
      <t>ヒツヨウ</t>
    </rPh>
    <rPh sb="277" eb="279">
      <t>シセツ</t>
    </rPh>
    <rPh sb="279" eb="281">
      <t>リヨウ</t>
    </rPh>
    <rPh sb="281" eb="282">
      <t>リツ</t>
    </rPh>
    <rPh sb="284" eb="286">
      <t>ルイジ</t>
    </rPh>
    <rPh sb="286" eb="288">
      <t>ダンタイ</t>
    </rPh>
    <rPh sb="288" eb="290">
      <t>ヘイキン</t>
    </rPh>
    <rPh sb="290" eb="291">
      <t>チ</t>
    </rPh>
    <rPh sb="292" eb="294">
      <t>ウワマワ</t>
    </rPh>
    <rPh sb="300" eb="302">
      <t>キンネン</t>
    </rPh>
    <rPh sb="304" eb="306">
      <t>カコウ</t>
    </rPh>
    <rPh sb="306" eb="308">
      <t>ケイコウ</t>
    </rPh>
    <rPh sb="316" eb="319">
      <t>スイセンカ</t>
    </rPh>
    <rPh sb="319" eb="320">
      <t>リツ</t>
    </rPh>
    <rPh sb="322" eb="323">
      <t>オオム</t>
    </rPh>
    <rPh sb="329" eb="330">
      <t>チカ</t>
    </rPh>
    <rPh sb="331" eb="333">
      <t>スウチ</t>
    </rPh>
    <rPh sb="340" eb="342">
      <t>ルイジ</t>
    </rPh>
    <rPh sb="342" eb="344">
      <t>ダンタイ</t>
    </rPh>
    <rPh sb="344" eb="347">
      <t>ヘイキンチ</t>
    </rPh>
    <rPh sb="349" eb="350">
      <t>オオ</t>
    </rPh>
    <rPh sb="352" eb="354">
      <t>ウワマワ</t>
    </rPh>
    <rPh sb="363" eb="365">
      <t>オスイ</t>
    </rPh>
    <rPh sb="365" eb="367">
      <t>ショリ</t>
    </rPh>
    <rPh sb="372" eb="374">
      <t>テキセイ</t>
    </rPh>
    <rPh sb="375" eb="376">
      <t>オコナ</t>
    </rPh>
    <rPh sb="382" eb="383">
      <t>カンガ</t>
    </rPh>
    <phoneticPr fontId="4"/>
  </si>
  <si>
    <t>　農業集落排水事業の実施は平成３年度より行われており、３０年経過しています。一般的に管渠の基準的耐用年数は５０年となっていますが、老朽化対策として定期的に管渠調査を行い、管渠の状況を確認し維持補修していく必要があります。
　また、令和元年度に機能診断により最適整備構想を策定しており、年次計画に基づき、管渠及び処理施設の更新を検討します。</t>
    <rPh sb="1" eb="3">
      <t>ノウギョウ</t>
    </rPh>
    <rPh sb="3" eb="5">
      <t>シュウラク</t>
    </rPh>
    <rPh sb="5" eb="7">
      <t>ハイスイ</t>
    </rPh>
    <rPh sb="7" eb="9">
      <t>ジギョウ</t>
    </rPh>
    <rPh sb="10" eb="12">
      <t>ジッシ</t>
    </rPh>
    <rPh sb="13" eb="15">
      <t>ヘイセイ</t>
    </rPh>
    <rPh sb="16" eb="18">
      <t>ネンド</t>
    </rPh>
    <rPh sb="20" eb="21">
      <t>オコナ</t>
    </rPh>
    <rPh sb="29" eb="30">
      <t>ネン</t>
    </rPh>
    <rPh sb="30" eb="32">
      <t>ケイカ</t>
    </rPh>
    <rPh sb="38" eb="41">
      <t>イッパンテキ</t>
    </rPh>
    <rPh sb="42" eb="44">
      <t>カンキョ</t>
    </rPh>
    <rPh sb="45" eb="47">
      <t>キジュン</t>
    </rPh>
    <rPh sb="47" eb="48">
      <t>テキ</t>
    </rPh>
    <rPh sb="48" eb="50">
      <t>タイヨウ</t>
    </rPh>
    <rPh sb="50" eb="52">
      <t>ネンスウ</t>
    </rPh>
    <rPh sb="55" eb="56">
      <t>ネン</t>
    </rPh>
    <rPh sb="65" eb="68">
      <t>ロウキュウカ</t>
    </rPh>
    <rPh sb="68" eb="70">
      <t>タイサク</t>
    </rPh>
    <rPh sb="73" eb="76">
      <t>テイキテキ</t>
    </rPh>
    <rPh sb="77" eb="79">
      <t>カンキョ</t>
    </rPh>
    <rPh sb="79" eb="81">
      <t>チョウサ</t>
    </rPh>
    <rPh sb="82" eb="83">
      <t>オコナ</t>
    </rPh>
    <rPh sb="85" eb="87">
      <t>カンキョ</t>
    </rPh>
    <rPh sb="88" eb="90">
      <t>ジョウキョウ</t>
    </rPh>
    <rPh sb="91" eb="93">
      <t>カクニン</t>
    </rPh>
    <rPh sb="94" eb="96">
      <t>イジ</t>
    </rPh>
    <rPh sb="96" eb="98">
      <t>ホシュウ</t>
    </rPh>
    <rPh sb="102" eb="104">
      <t>ヒツヨウ</t>
    </rPh>
    <rPh sb="115" eb="116">
      <t>レイ</t>
    </rPh>
    <rPh sb="116" eb="117">
      <t>ワ</t>
    </rPh>
    <rPh sb="117" eb="118">
      <t>ガン</t>
    </rPh>
    <rPh sb="118" eb="120">
      <t>ネンド</t>
    </rPh>
    <rPh sb="121" eb="123">
      <t>キノウ</t>
    </rPh>
    <rPh sb="123" eb="125">
      <t>シンダン</t>
    </rPh>
    <rPh sb="128" eb="130">
      <t>サイテキ</t>
    </rPh>
    <rPh sb="130" eb="132">
      <t>セイビ</t>
    </rPh>
    <rPh sb="132" eb="134">
      <t>コウソウ</t>
    </rPh>
    <rPh sb="135" eb="137">
      <t>サクテイ</t>
    </rPh>
    <rPh sb="142" eb="144">
      <t>ネンジ</t>
    </rPh>
    <rPh sb="144" eb="146">
      <t>ケイカク</t>
    </rPh>
    <rPh sb="147" eb="148">
      <t>モト</t>
    </rPh>
    <rPh sb="151" eb="153">
      <t>カンキョ</t>
    </rPh>
    <rPh sb="153" eb="154">
      <t>オヨ</t>
    </rPh>
    <rPh sb="155" eb="157">
      <t>ショリ</t>
    </rPh>
    <rPh sb="157" eb="159">
      <t>シセツ</t>
    </rPh>
    <rPh sb="160" eb="162">
      <t>コウシン</t>
    </rPh>
    <rPh sb="163" eb="165">
      <t>ケントウ</t>
    </rPh>
    <phoneticPr fontId="4"/>
  </si>
  <si>
    <t>　施設の老朽化に伴う維持管理費の増加や、人口減少等による使用料収入の減少が見込まれることから、汚水処理費を料金収入のみで賄いきれない状況にある。それに伴い一般会計繰入金も増加すると考えられることから、今後においても更なる経営改善に向けた取り組みを行っていく必要があり、最適整備構想計画に基づいて計画的かつ効率的に管渠及び処理施設の更新を行っていく必要があると考える。</t>
    <rPh sb="1" eb="3">
      <t>シセツ</t>
    </rPh>
    <rPh sb="4" eb="7">
      <t>ロウキュウカ</t>
    </rPh>
    <rPh sb="8" eb="9">
      <t>トモナ</t>
    </rPh>
    <rPh sb="10" eb="12">
      <t>イジ</t>
    </rPh>
    <rPh sb="12" eb="15">
      <t>カンリヒ</t>
    </rPh>
    <rPh sb="16" eb="18">
      <t>ゾウカ</t>
    </rPh>
    <rPh sb="20" eb="22">
      <t>ジンコウ</t>
    </rPh>
    <rPh sb="22" eb="24">
      <t>ゲンショウ</t>
    </rPh>
    <rPh sb="24" eb="25">
      <t>トウ</t>
    </rPh>
    <rPh sb="28" eb="31">
      <t>シヨウリョウ</t>
    </rPh>
    <rPh sb="31" eb="33">
      <t>シュウニュウ</t>
    </rPh>
    <rPh sb="34" eb="36">
      <t>ゲンショウ</t>
    </rPh>
    <rPh sb="37" eb="39">
      <t>ミコ</t>
    </rPh>
    <rPh sb="47" eb="49">
      <t>オスイ</t>
    </rPh>
    <rPh sb="49" eb="51">
      <t>ショリ</t>
    </rPh>
    <rPh sb="51" eb="52">
      <t>ヒ</t>
    </rPh>
    <rPh sb="53" eb="55">
      <t>リョウキン</t>
    </rPh>
    <rPh sb="55" eb="57">
      <t>シュウニュウ</t>
    </rPh>
    <rPh sb="60" eb="61">
      <t>マカナ</t>
    </rPh>
    <rPh sb="66" eb="68">
      <t>ジョウキョウ</t>
    </rPh>
    <rPh sb="75" eb="76">
      <t>トモナ</t>
    </rPh>
    <rPh sb="77" eb="79">
      <t>イッパン</t>
    </rPh>
    <rPh sb="79" eb="81">
      <t>カイケイ</t>
    </rPh>
    <rPh sb="81" eb="83">
      <t>クリイレ</t>
    </rPh>
    <rPh sb="83" eb="84">
      <t>キン</t>
    </rPh>
    <rPh sb="85" eb="87">
      <t>ゾウカ</t>
    </rPh>
    <rPh sb="90" eb="91">
      <t>カンガ</t>
    </rPh>
    <rPh sb="100" eb="102">
      <t>コンゴ</t>
    </rPh>
    <rPh sb="107" eb="108">
      <t>サラ</t>
    </rPh>
    <rPh sb="110" eb="112">
      <t>ケイエイ</t>
    </rPh>
    <rPh sb="112" eb="114">
      <t>カイゼン</t>
    </rPh>
    <rPh sb="115" eb="116">
      <t>ム</t>
    </rPh>
    <rPh sb="118" eb="119">
      <t>ト</t>
    </rPh>
    <rPh sb="120" eb="121">
      <t>ク</t>
    </rPh>
    <rPh sb="123" eb="124">
      <t>オコナ</t>
    </rPh>
    <rPh sb="128" eb="130">
      <t>ヒツヨウ</t>
    </rPh>
    <rPh sb="134" eb="136">
      <t>サイテキ</t>
    </rPh>
    <rPh sb="136" eb="138">
      <t>セイビ</t>
    </rPh>
    <rPh sb="138" eb="140">
      <t>コウソウ</t>
    </rPh>
    <rPh sb="140" eb="142">
      <t>ケイカク</t>
    </rPh>
    <rPh sb="143" eb="144">
      <t>モト</t>
    </rPh>
    <rPh sb="147" eb="150">
      <t>ケイカクテキ</t>
    </rPh>
    <rPh sb="152" eb="155">
      <t>コウリツテキ</t>
    </rPh>
    <rPh sb="156" eb="158">
      <t>カンキョ</t>
    </rPh>
    <rPh sb="158" eb="159">
      <t>オヨ</t>
    </rPh>
    <rPh sb="160" eb="162">
      <t>ショリ</t>
    </rPh>
    <rPh sb="162" eb="164">
      <t>シセツ</t>
    </rPh>
    <rPh sb="165" eb="167">
      <t>コウシン</t>
    </rPh>
    <rPh sb="168" eb="169">
      <t>オコナ</t>
    </rPh>
    <rPh sb="173" eb="175">
      <t>ヒツヨウ</t>
    </rPh>
    <rPh sb="179" eb="18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</si>
</sst>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8C-4AF3-9019-960B9FC36651}"/>
            </c:ext>
          </c:extLst>
        </c:ser>
        <c:dLbls>
          <c:showLegendKey val="0"/>
          <c:showVal val="0"/>
          <c:showCatName val="0"/>
          <c:showSerName val="0"/>
          <c:showPercent val="0"/>
          <c:showBubbleSize val="0"/>
        </c:dLbls>
        <c:gapWidth val="150"/>
        <c:axId val="181003184"/>
        <c:axId val="18100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D98C-4AF3-9019-960B9FC36651}"/>
            </c:ext>
          </c:extLst>
        </c:ser>
        <c:dLbls>
          <c:showLegendKey val="0"/>
          <c:showVal val="0"/>
          <c:showCatName val="0"/>
          <c:showSerName val="0"/>
          <c:showPercent val="0"/>
          <c:showBubbleSize val="0"/>
        </c:dLbls>
        <c:marker val="1"/>
        <c:smooth val="0"/>
        <c:axId val="181003184"/>
        <c:axId val="181003576"/>
      </c:lineChart>
      <c:dateAx>
        <c:axId val="181003184"/>
        <c:scaling>
          <c:orientation val="minMax"/>
        </c:scaling>
        <c:delete val="1"/>
        <c:axPos val="b"/>
        <c:numFmt formatCode="&quot;H&quot;yy" sourceLinked="1"/>
        <c:majorTickMark val="none"/>
        <c:minorTickMark val="none"/>
        <c:tickLblPos val="none"/>
        <c:crossAx val="181003576"/>
        <c:crosses val="autoZero"/>
        <c:auto val="1"/>
        <c:lblOffset val="100"/>
        <c:baseTimeUnit val="years"/>
      </c:dateAx>
      <c:valAx>
        <c:axId val="18100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0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68.209999999999994</c:v>
                </c:pt>
                <c:pt idx="1">
                  <c:v>67.05</c:v>
                </c:pt>
                <c:pt idx="2">
                  <c:v>63.58</c:v>
                </c:pt>
                <c:pt idx="3">
                  <c:v>103.7</c:v>
                </c:pt>
                <c:pt idx="4">
                  <c:v>63.01</c:v>
                </c:pt>
              </c:numCache>
            </c:numRef>
          </c:val>
          <c:extLst xmlns:c16r2="http://schemas.microsoft.com/office/drawing/2015/06/chart">
            <c:ext xmlns:c16="http://schemas.microsoft.com/office/drawing/2014/chart" uri="{C3380CC4-5D6E-409C-BE32-E72D297353CC}">
              <c16:uniqueId val="{00000000-1B7D-43FD-AD92-EBE40353999B}"/>
            </c:ext>
          </c:extLst>
        </c:ser>
        <c:dLbls>
          <c:showLegendKey val="0"/>
          <c:showVal val="0"/>
          <c:showCatName val="0"/>
          <c:showSerName val="0"/>
          <c:showPercent val="0"/>
          <c:showBubbleSize val="0"/>
        </c:dLbls>
        <c:gapWidth val="150"/>
        <c:axId val="394718520"/>
        <c:axId val="3947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1B7D-43FD-AD92-EBE40353999B}"/>
            </c:ext>
          </c:extLst>
        </c:ser>
        <c:dLbls>
          <c:showLegendKey val="0"/>
          <c:showVal val="0"/>
          <c:showCatName val="0"/>
          <c:showSerName val="0"/>
          <c:showPercent val="0"/>
          <c:showBubbleSize val="0"/>
        </c:dLbls>
        <c:marker val="1"/>
        <c:smooth val="0"/>
        <c:axId val="394718520"/>
        <c:axId val="394718912"/>
      </c:lineChart>
      <c:dateAx>
        <c:axId val="394718520"/>
        <c:scaling>
          <c:orientation val="minMax"/>
        </c:scaling>
        <c:delete val="1"/>
        <c:axPos val="b"/>
        <c:numFmt formatCode="&quot;H&quot;yy" sourceLinked="1"/>
        <c:majorTickMark val="none"/>
        <c:minorTickMark val="none"/>
        <c:tickLblPos val="none"/>
        <c:crossAx val="394718912"/>
        <c:crosses val="autoZero"/>
        <c:auto val="1"/>
        <c:lblOffset val="100"/>
        <c:baseTimeUnit val="years"/>
      </c:dateAx>
      <c:valAx>
        <c:axId val="3947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98.86</c:v>
                </c:pt>
                <c:pt idx="1">
                  <c:v>98.86</c:v>
                </c:pt>
                <c:pt idx="2">
                  <c:v>98.41</c:v>
                </c:pt>
                <c:pt idx="3">
                  <c:v>98.63</c:v>
                </c:pt>
                <c:pt idx="4">
                  <c:v>98.7</c:v>
                </c:pt>
              </c:numCache>
            </c:numRef>
          </c:val>
          <c:extLst xmlns:c16r2="http://schemas.microsoft.com/office/drawing/2015/06/chart">
            <c:ext xmlns:c16="http://schemas.microsoft.com/office/drawing/2014/chart" uri="{C3380CC4-5D6E-409C-BE32-E72D297353CC}">
              <c16:uniqueId val="{00000000-69D0-4609-BEFF-1623B305746B}"/>
            </c:ext>
          </c:extLst>
        </c:ser>
        <c:dLbls>
          <c:showLegendKey val="0"/>
          <c:showVal val="0"/>
          <c:showCatName val="0"/>
          <c:showSerName val="0"/>
          <c:showPercent val="0"/>
          <c:showBubbleSize val="0"/>
        </c:dLbls>
        <c:gapWidth val="150"/>
        <c:axId val="394560544"/>
        <c:axId val="39456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69D0-4609-BEFF-1623B305746B}"/>
            </c:ext>
          </c:extLst>
        </c:ser>
        <c:dLbls>
          <c:showLegendKey val="0"/>
          <c:showVal val="0"/>
          <c:showCatName val="0"/>
          <c:showSerName val="0"/>
          <c:showPercent val="0"/>
          <c:showBubbleSize val="0"/>
        </c:dLbls>
        <c:marker val="1"/>
        <c:smooth val="0"/>
        <c:axId val="394560544"/>
        <c:axId val="394560936"/>
      </c:lineChart>
      <c:dateAx>
        <c:axId val="394560544"/>
        <c:scaling>
          <c:orientation val="minMax"/>
        </c:scaling>
        <c:delete val="1"/>
        <c:axPos val="b"/>
        <c:numFmt formatCode="&quot;H&quot;yy" sourceLinked="1"/>
        <c:majorTickMark val="none"/>
        <c:minorTickMark val="none"/>
        <c:tickLblPos val="none"/>
        <c:crossAx val="394560936"/>
        <c:crosses val="autoZero"/>
        <c:auto val="1"/>
        <c:lblOffset val="100"/>
        <c:baseTimeUnit val="years"/>
      </c:dateAx>
      <c:valAx>
        <c:axId val="39456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95.27</c:v>
                </c:pt>
                <c:pt idx="1">
                  <c:v>86.39</c:v>
                </c:pt>
                <c:pt idx="2">
                  <c:v>90.02</c:v>
                </c:pt>
                <c:pt idx="3">
                  <c:v>91.65</c:v>
                </c:pt>
                <c:pt idx="4">
                  <c:v>78.61</c:v>
                </c:pt>
              </c:numCache>
            </c:numRef>
          </c:val>
          <c:extLst xmlns:c16r2="http://schemas.microsoft.com/office/drawing/2015/06/chart">
            <c:ext xmlns:c16="http://schemas.microsoft.com/office/drawing/2014/chart" uri="{C3380CC4-5D6E-409C-BE32-E72D297353CC}">
              <c16:uniqueId val="{00000000-D397-4BBF-9831-33C08A4D0BE1}"/>
            </c:ext>
          </c:extLst>
        </c:ser>
        <c:dLbls>
          <c:showLegendKey val="0"/>
          <c:showVal val="0"/>
          <c:showCatName val="0"/>
          <c:showSerName val="0"/>
          <c:showPercent val="0"/>
          <c:showBubbleSize val="0"/>
        </c:dLbls>
        <c:gapWidth val="150"/>
        <c:axId val="181004752"/>
        <c:axId val="39372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97-4BBF-9831-33C08A4D0BE1}"/>
            </c:ext>
          </c:extLst>
        </c:ser>
        <c:dLbls>
          <c:showLegendKey val="0"/>
          <c:showVal val="0"/>
          <c:showCatName val="0"/>
          <c:showSerName val="0"/>
          <c:showPercent val="0"/>
          <c:showBubbleSize val="0"/>
        </c:dLbls>
        <c:marker val="1"/>
        <c:smooth val="0"/>
        <c:axId val="181004752"/>
        <c:axId val="393727000"/>
      </c:lineChart>
      <c:dateAx>
        <c:axId val="181004752"/>
        <c:scaling>
          <c:orientation val="minMax"/>
        </c:scaling>
        <c:delete val="1"/>
        <c:axPos val="b"/>
        <c:numFmt formatCode="&quot;H&quot;yy" sourceLinked="1"/>
        <c:majorTickMark val="none"/>
        <c:minorTickMark val="none"/>
        <c:tickLblPos val="none"/>
        <c:crossAx val="393727000"/>
        <c:crosses val="autoZero"/>
        <c:auto val="1"/>
        <c:lblOffset val="100"/>
        <c:baseTimeUnit val="years"/>
      </c:dateAx>
      <c:valAx>
        <c:axId val="39372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0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B5-4BBC-9BF0-DC82B5B3DACC}"/>
            </c:ext>
          </c:extLst>
        </c:ser>
        <c:dLbls>
          <c:showLegendKey val="0"/>
          <c:showVal val="0"/>
          <c:showCatName val="0"/>
          <c:showSerName val="0"/>
          <c:showPercent val="0"/>
          <c:showBubbleSize val="0"/>
        </c:dLbls>
        <c:gapWidth val="150"/>
        <c:axId val="393728176"/>
        <c:axId val="39372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B5-4BBC-9BF0-DC82B5B3DACC}"/>
            </c:ext>
          </c:extLst>
        </c:ser>
        <c:dLbls>
          <c:showLegendKey val="0"/>
          <c:showVal val="0"/>
          <c:showCatName val="0"/>
          <c:showSerName val="0"/>
          <c:showPercent val="0"/>
          <c:showBubbleSize val="0"/>
        </c:dLbls>
        <c:marker val="1"/>
        <c:smooth val="0"/>
        <c:axId val="393728176"/>
        <c:axId val="393728568"/>
      </c:lineChart>
      <c:dateAx>
        <c:axId val="393728176"/>
        <c:scaling>
          <c:orientation val="minMax"/>
        </c:scaling>
        <c:delete val="1"/>
        <c:axPos val="b"/>
        <c:numFmt formatCode="&quot;H&quot;yy" sourceLinked="1"/>
        <c:majorTickMark val="none"/>
        <c:minorTickMark val="none"/>
        <c:tickLblPos val="none"/>
        <c:crossAx val="393728568"/>
        <c:crosses val="autoZero"/>
        <c:auto val="1"/>
        <c:lblOffset val="100"/>
        <c:baseTimeUnit val="years"/>
      </c:dateAx>
      <c:valAx>
        <c:axId val="39372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2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49-46CC-8457-13F526C5C391}"/>
            </c:ext>
          </c:extLst>
        </c:ser>
        <c:dLbls>
          <c:showLegendKey val="0"/>
          <c:showVal val="0"/>
          <c:showCatName val="0"/>
          <c:showSerName val="0"/>
          <c:showPercent val="0"/>
          <c:showBubbleSize val="0"/>
        </c:dLbls>
        <c:gapWidth val="150"/>
        <c:axId val="393729744"/>
        <c:axId val="39373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49-46CC-8457-13F526C5C391}"/>
            </c:ext>
          </c:extLst>
        </c:ser>
        <c:dLbls>
          <c:showLegendKey val="0"/>
          <c:showVal val="0"/>
          <c:showCatName val="0"/>
          <c:showSerName val="0"/>
          <c:showPercent val="0"/>
          <c:showBubbleSize val="0"/>
        </c:dLbls>
        <c:marker val="1"/>
        <c:smooth val="0"/>
        <c:axId val="393729744"/>
        <c:axId val="393730136"/>
      </c:lineChart>
      <c:dateAx>
        <c:axId val="393729744"/>
        <c:scaling>
          <c:orientation val="minMax"/>
        </c:scaling>
        <c:delete val="1"/>
        <c:axPos val="b"/>
        <c:numFmt formatCode="&quot;H&quot;yy" sourceLinked="1"/>
        <c:majorTickMark val="none"/>
        <c:minorTickMark val="none"/>
        <c:tickLblPos val="none"/>
        <c:crossAx val="393730136"/>
        <c:crosses val="autoZero"/>
        <c:auto val="1"/>
        <c:lblOffset val="100"/>
        <c:baseTimeUnit val="years"/>
      </c:dateAx>
      <c:valAx>
        <c:axId val="39373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2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41-4CDE-827F-7E0E78EFB153}"/>
            </c:ext>
          </c:extLst>
        </c:ser>
        <c:dLbls>
          <c:showLegendKey val="0"/>
          <c:showVal val="0"/>
          <c:showCatName val="0"/>
          <c:showSerName val="0"/>
          <c:showPercent val="0"/>
          <c:showBubbleSize val="0"/>
        </c:dLbls>
        <c:gapWidth val="150"/>
        <c:axId val="394235320"/>
        <c:axId val="3942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41-4CDE-827F-7E0E78EFB153}"/>
            </c:ext>
          </c:extLst>
        </c:ser>
        <c:dLbls>
          <c:showLegendKey val="0"/>
          <c:showVal val="0"/>
          <c:showCatName val="0"/>
          <c:showSerName val="0"/>
          <c:showPercent val="0"/>
          <c:showBubbleSize val="0"/>
        </c:dLbls>
        <c:marker val="1"/>
        <c:smooth val="0"/>
        <c:axId val="394235320"/>
        <c:axId val="394235712"/>
      </c:lineChart>
      <c:dateAx>
        <c:axId val="394235320"/>
        <c:scaling>
          <c:orientation val="minMax"/>
        </c:scaling>
        <c:delete val="1"/>
        <c:axPos val="b"/>
        <c:numFmt formatCode="&quot;H&quot;yy" sourceLinked="1"/>
        <c:majorTickMark val="none"/>
        <c:minorTickMark val="none"/>
        <c:tickLblPos val="none"/>
        <c:crossAx val="394235712"/>
        <c:crosses val="autoZero"/>
        <c:auto val="1"/>
        <c:lblOffset val="100"/>
        <c:baseTimeUnit val="years"/>
      </c:dateAx>
      <c:valAx>
        <c:axId val="3942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3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8B-47E5-8800-CB90E110FF6F}"/>
            </c:ext>
          </c:extLst>
        </c:ser>
        <c:dLbls>
          <c:showLegendKey val="0"/>
          <c:showVal val="0"/>
          <c:showCatName val="0"/>
          <c:showSerName val="0"/>
          <c:showPercent val="0"/>
          <c:showBubbleSize val="0"/>
        </c:dLbls>
        <c:gapWidth val="150"/>
        <c:axId val="393781280"/>
        <c:axId val="3937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8B-47E5-8800-CB90E110FF6F}"/>
            </c:ext>
          </c:extLst>
        </c:ser>
        <c:dLbls>
          <c:showLegendKey val="0"/>
          <c:showVal val="0"/>
          <c:showCatName val="0"/>
          <c:showSerName val="0"/>
          <c:showPercent val="0"/>
          <c:showBubbleSize val="0"/>
        </c:dLbls>
        <c:marker val="1"/>
        <c:smooth val="0"/>
        <c:axId val="393781280"/>
        <c:axId val="393780888"/>
      </c:lineChart>
      <c:dateAx>
        <c:axId val="393781280"/>
        <c:scaling>
          <c:orientation val="minMax"/>
        </c:scaling>
        <c:delete val="1"/>
        <c:axPos val="b"/>
        <c:numFmt formatCode="&quot;H&quot;yy" sourceLinked="1"/>
        <c:majorTickMark val="none"/>
        <c:minorTickMark val="none"/>
        <c:tickLblPos val="none"/>
        <c:crossAx val="393780888"/>
        <c:crosses val="autoZero"/>
        <c:auto val="1"/>
        <c:lblOffset val="100"/>
        <c:baseTimeUnit val="years"/>
      </c:dateAx>
      <c:valAx>
        <c:axId val="3937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268.38</c:v>
                </c:pt>
                <c:pt idx="1">
                  <c:v>0</c:v>
                </c:pt>
                <c:pt idx="2">
                  <c:v>0</c:v>
                </c:pt>
                <c:pt idx="3" formatCode="#,##0.00;&quot;△&quot;#,##0.00;&quot;-&quot;">
                  <c:v>6.53</c:v>
                </c:pt>
                <c:pt idx="4" formatCode="#,##0.00;&quot;△&quot;#,##0.00;&quot;-&quot;">
                  <c:v>55.21</c:v>
                </c:pt>
              </c:numCache>
            </c:numRef>
          </c:val>
          <c:extLst xmlns:c16r2="http://schemas.microsoft.com/office/drawing/2015/06/chart">
            <c:ext xmlns:c16="http://schemas.microsoft.com/office/drawing/2014/chart" uri="{C3380CC4-5D6E-409C-BE32-E72D297353CC}">
              <c16:uniqueId val="{00000000-08D5-402E-ADA0-52613C8D85F3}"/>
            </c:ext>
          </c:extLst>
        </c:ser>
        <c:dLbls>
          <c:showLegendKey val="0"/>
          <c:showVal val="0"/>
          <c:showCatName val="0"/>
          <c:showSerName val="0"/>
          <c:showPercent val="0"/>
          <c:showBubbleSize val="0"/>
        </c:dLbls>
        <c:gapWidth val="150"/>
        <c:axId val="394236888"/>
        <c:axId val="39423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08D5-402E-ADA0-52613C8D85F3}"/>
            </c:ext>
          </c:extLst>
        </c:ser>
        <c:dLbls>
          <c:showLegendKey val="0"/>
          <c:showVal val="0"/>
          <c:showCatName val="0"/>
          <c:showSerName val="0"/>
          <c:showPercent val="0"/>
          <c:showBubbleSize val="0"/>
        </c:dLbls>
        <c:marker val="1"/>
        <c:smooth val="0"/>
        <c:axId val="394236888"/>
        <c:axId val="394237280"/>
      </c:lineChart>
      <c:dateAx>
        <c:axId val="394236888"/>
        <c:scaling>
          <c:orientation val="minMax"/>
        </c:scaling>
        <c:delete val="1"/>
        <c:axPos val="b"/>
        <c:numFmt formatCode="&quot;H&quot;yy" sourceLinked="1"/>
        <c:majorTickMark val="none"/>
        <c:minorTickMark val="none"/>
        <c:tickLblPos val="none"/>
        <c:crossAx val="394237280"/>
        <c:crosses val="autoZero"/>
        <c:auto val="1"/>
        <c:lblOffset val="100"/>
        <c:baseTimeUnit val="years"/>
      </c:dateAx>
      <c:valAx>
        <c:axId val="3942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3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73.430000000000007</c:v>
                </c:pt>
                <c:pt idx="1">
                  <c:v>83.91</c:v>
                </c:pt>
                <c:pt idx="2">
                  <c:v>81.59</c:v>
                </c:pt>
                <c:pt idx="3">
                  <c:v>75.12</c:v>
                </c:pt>
                <c:pt idx="4">
                  <c:v>70.319999999999993</c:v>
                </c:pt>
              </c:numCache>
            </c:numRef>
          </c:val>
          <c:extLst xmlns:c16r2="http://schemas.microsoft.com/office/drawing/2015/06/chart">
            <c:ext xmlns:c16="http://schemas.microsoft.com/office/drawing/2014/chart" uri="{C3380CC4-5D6E-409C-BE32-E72D297353CC}">
              <c16:uniqueId val="{00000000-E7ED-41A4-9C58-C6E29AE479DE}"/>
            </c:ext>
          </c:extLst>
        </c:ser>
        <c:dLbls>
          <c:showLegendKey val="0"/>
          <c:showVal val="0"/>
          <c:showCatName val="0"/>
          <c:showSerName val="0"/>
          <c:showPercent val="0"/>
          <c:showBubbleSize val="0"/>
        </c:dLbls>
        <c:gapWidth val="150"/>
        <c:axId val="394238456"/>
        <c:axId val="3942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E7ED-41A4-9C58-C6E29AE479DE}"/>
            </c:ext>
          </c:extLst>
        </c:ser>
        <c:dLbls>
          <c:showLegendKey val="0"/>
          <c:showVal val="0"/>
          <c:showCatName val="0"/>
          <c:showSerName val="0"/>
          <c:showPercent val="0"/>
          <c:showBubbleSize val="0"/>
        </c:dLbls>
        <c:marker val="1"/>
        <c:smooth val="0"/>
        <c:axId val="394238456"/>
        <c:axId val="394238848"/>
      </c:lineChart>
      <c:dateAx>
        <c:axId val="394238456"/>
        <c:scaling>
          <c:orientation val="minMax"/>
        </c:scaling>
        <c:delete val="1"/>
        <c:axPos val="b"/>
        <c:numFmt formatCode="&quot;H&quot;yy" sourceLinked="1"/>
        <c:majorTickMark val="none"/>
        <c:minorTickMark val="none"/>
        <c:tickLblPos val="none"/>
        <c:crossAx val="394238848"/>
        <c:crosses val="autoZero"/>
        <c:auto val="1"/>
        <c:lblOffset val="100"/>
        <c:baseTimeUnit val="years"/>
      </c:dateAx>
      <c:valAx>
        <c:axId val="3942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3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279.3</c:v>
                </c:pt>
                <c:pt idx="1">
                  <c:v>239.22</c:v>
                </c:pt>
                <c:pt idx="2">
                  <c:v>248.64</c:v>
                </c:pt>
                <c:pt idx="3">
                  <c:v>272.19</c:v>
                </c:pt>
                <c:pt idx="4">
                  <c:v>294.08999999999997</c:v>
                </c:pt>
              </c:numCache>
            </c:numRef>
          </c:val>
          <c:extLst xmlns:c16r2="http://schemas.microsoft.com/office/drawing/2015/06/chart">
            <c:ext xmlns:c16="http://schemas.microsoft.com/office/drawing/2014/chart" uri="{C3380CC4-5D6E-409C-BE32-E72D297353CC}">
              <c16:uniqueId val="{00000000-8845-42CB-B676-17A9B9DCDEF4}"/>
            </c:ext>
          </c:extLst>
        </c:ser>
        <c:dLbls>
          <c:showLegendKey val="0"/>
          <c:showVal val="0"/>
          <c:showCatName val="0"/>
          <c:showSerName val="0"/>
          <c:showPercent val="0"/>
          <c:showBubbleSize val="0"/>
        </c:dLbls>
        <c:gapWidth val="150"/>
        <c:axId val="394716952"/>
        <c:axId val="3947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8845-42CB-B676-17A9B9DCDEF4}"/>
            </c:ext>
          </c:extLst>
        </c:ser>
        <c:dLbls>
          <c:showLegendKey val="0"/>
          <c:showVal val="0"/>
          <c:showCatName val="0"/>
          <c:showSerName val="0"/>
          <c:showPercent val="0"/>
          <c:showBubbleSize val="0"/>
        </c:dLbls>
        <c:marker val="1"/>
        <c:smooth val="0"/>
        <c:axId val="394716952"/>
        <c:axId val="394717344"/>
      </c:lineChart>
      <c:dateAx>
        <c:axId val="394716952"/>
        <c:scaling>
          <c:orientation val="minMax"/>
        </c:scaling>
        <c:delete val="1"/>
        <c:axPos val="b"/>
        <c:numFmt formatCode="&quot;H&quot;yy" sourceLinked="1"/>
        <c:majorTickMark val="none"/>
        <c:minorTickMark val="none"/>
        <c:tickLblPos val="none"/>
        <c:crossAx val="394717344"/>
        <c:crosses val="autoZero"/>
        <c:auto val="1"/>
        <c:lblOffset val="100"/>
        <c:baseTimeUnit val="years"/>
      </c:dateAx>
      <c:valAx>
        <c:axId val="3947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1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南幌町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7447</v>
      </c>
      <c r="AM8" s="51"/>
      <c r="AN8" s="51"/>
      <c r="AO8" s="51"/>
      <c r="AP8" s="51"/>
      <c r="AQ8" s="51"/>
      <c r="AR8" s="51"/>
      <c r="AS8" s="51"/>
      <c r="AT8" s="46">
        <f>データ!T6</f>
        <v>81.36</v>
      </c>
      <c r="AU8" s="46"/>
      <c r="AV8" s="46"/>
      <c r="AW8" s="46"/>
      <c r="AX8" s="46"/>
      <c r="AY8" s="46"/>
      <c r="AZ8" s="46"/>
      <c r="BA8" s="46"/>
      <c r="BB8" s="46">
        <f>データ!U6</f>
        <v>91.53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6.22</v>
      </c>
      <c r="Q10" s="46"/>
      <c r="R10" s="46"/>
      <c r="S10" s="46"/>
      <c r="T10" s="46"/>
      <c r="U10" s="46"/>
      <c r="V10" s="46"/>
      <c r="W10" s="46">
        <f>データ!Q6</f>
        <v>74.48</v>
      </c>
      <c r="X10" s="46"/>
      <c r="Y10" s="46"/>
      <c r="Z10" s="46"/>
      <c r="AA10" s="46"/>
      <c r="AB10" s="46"/>
      <c r="AC10" s="46"/>
      <c r="AD10" s="51">
        <f>データ!R6</f>
        <v>3924</v>
      </c>
      <c r="AE10" s="51"/>
      <c r="AF10" s="51"/>
      <c r="AG10" s="51"/>
      <c r="AH10" s="51"/>
      <c r="AI10" s="51"/>
      <c r="AJ10" s="51"/>
      <c r="AK10" s="2"/>
      <c r="AL10" s="51">
        <f>データ!V6</f>
        <v>461</v>
      </c>
      <c r="AM10" s="51"/>
      <c r="AN10" s="51"/>
      <c r="AO10" s="51"/>
      <c r="AP10" s="51"/>
      <c r="AQ10" s="51"/>
      <c r="AR10" s="51"/>
      <c r="AS10" s="51"/>
      <c r="AT10" s="46">
        <f>データ!W6</f>
        <v>0.2</v>
      </c>
      <c r="AU10" s="46"/>
      <c r="AV10" s="46"/>
      <c r="AW10" s="46"/>
      <c r="AX10" s="46"/>
      <c r="AY10" s="46"/>
      <c r="AZ10" s="46"/>
      <c r="BA10" s="46"/>
      <c r="BB10" s="46">
        <f>データ!X6</f>
        <v>2305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46</v>
      </c>
      <c r="O86" s="26" t="str">
        <f>データ!EO6</f>
        <v>【0.16】</v>
      </c>
    </row>
  </sheetData>
  <sheetProtection algorithmName="SHA-512" hashValue="/DmT7GnXcEqC95gGr5DCBL4xaNdKQmBnXJsg5HKA+FBhO9QGHm+7wQ/Pukax2G5a/UmBMQpBrjTPF63HnSQfCA==" saltValue="sdSnzAiJoUuxOw4G1rMi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2020</v>
      </c>
      <c r="C6" s="33">
        <f t="shared" ref="C6:X6" si="3">C7</f>
        <v>14231</v>
      </c>
      <c r="D6" s="33">
        <f t="shared" si="3"/>
        <v>47</v>
      </c>
      <c r="E6" s="33">
        <f t="shared" si="3"/>
        <v>17</v>
      </c>
      <c r="F6" s="33">
        <f t="shared" si="3"/>
        <v>5</v>
      </c>
      <c r="G6" s="33">
        <f t="shared" si="3"/>
        <v>0</v>
      </c>
      <c r="H6" s="33" t="str">
        <f t="shared" si="3"/>
        <v>北海道　南幌町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6.22</v>
      </c>
      <c r="Q6" s="34">
        <f t="shared" si="3"/>
        <v>74.48</v>
      </c>
      <c r="R6" s="34">
        <f t="shared" si="3"/>
        <v>3924</v>
      </c>
      <c r="S6" s="34">
        <f t="shared" si="3"/>
        <v>7447</v>
      </c>
      <c r="T6" s="34">
        <f t="shared" si="3"/>
        <v>81.36</v>
      </c>
      <c r="U6" s="34">
        <f t="shared" si="3"/>
        <v>91.53</v>
      </c>
      <c r="V6" s="34">
        <f t="shared" si="3"/>
        <v>461</v>
      </c>
      <c r="W6" s="34">
        <f t="shared" si="3"/>
        <v>0.2</v>
      </c>
      <c r="X6" s="34">
        <f t="shared" si="3"/>
        <v>2305</v>
      </c>
      <c r="Y6" s="35">
        <f>IF(Y7="",NA(),Y7)</f>
        <v>95.27</v>
      </c>
      <c r="Z6" s="35">
        <f t="shared" ref="Z6:AH6" si="4">IF(Z7="",NA(),Z7)</f>
        <v>86.39</v>
      </c>
      <c r="AA6" s="35">
        <f t="shared" si="4"/>
        <v>90.02</v>
      </c>
      <c r="AB6" s="35">
        <f t="shared" si="4"/>
        <v>91.65</v>
      </c>
      <c r="AC6" s="35">
        <f t="shared" si="4"/>
        <v>78.61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268.38</v>
      </c>
      <c r="BG6" s="34">
        <f t="shared" ref="BG6:BO6" si="7">IF(BG7="",NA(),BG7)</f>
        <v>0</v>
      </c>
      <c r="BH6" s="34">
        <f t="shared" si="7"/>
        <v>0</v>
      </c>
      <c r="BI6" s="35">
        <f t="shared" si="7"/>
        <v>6.53</v>
      </c>
      <c r="BJ6" s="35">
        <f t="shared" si="7"/>
        <v>55.21</v>
      </c>
      <c r="BK6" s="35">
        <f t="shared" si="7"/>
        <v>974.93</v>
      </c>
      <c r="BL6" s="35">
        <f t="shared" si="7"/>
        <v>855.8</v>
      </c>
      <c r="BM6" s="35">
        <f t="shared" si="7"/>
        <v>789.46</v>
      </c>
      <c r="BN6" s="35">
        <f t="shared" si="7"/>
        <v>826.83</v>
      </c>
      <c r="BO6" s="35">
        <f t="shared" si="7"/>
        <v>867.83</v>
      </c>
      <c r="BP6" s="34" t="str">
        <f>IF(BP7="","",IF(BP7="-","【-】","【"&amp;SUBSTITUTE(TEXT(BP7,"#,##0.00"),"-","△")&amp;"】"))</f>
        <v>【832.52】</v>
      </c>
      <c r="BQ6" s="35">
        <f>IF(BQ7="",NA(),BQ7)</f>
        <v>73.430000000000007</v>
      </c>
      <c r="BR6" s="35">
        <f t="shared" ref="BR6:BZ6" si="8">IF(BR7="",NA(),BR7)</f>
        <v>83.91</v>
      </c>
      <c r="BS6" s="35">
        <f t="shared" si="8"/>
        <v>81.59</v>
      </c>
      <c r="BT6" s="35">
        <f t="shared" si="8"/>
        <v>75.12</v>
      </c>
      <c r="BU6" s="35">
        <f t="shared" si="8"/>
        <v>70.319999999999993</v>
      </c>
      <c r="BV6" s="35">
        <f t="shared" si="8"/>
        <v>55.32</v>
      </c>
      <c r="BW6" s="35">
        <f t="shared" si="8"/>
        <v>59.8</v>
      </c>
      <c r="BX6" s="35">
        <f t="shared" si="8"/>
        <v>57.77</v>
      </c>
      <c r="BY6" s="35">
        <f t="shared" si="8"/>
        <v>57.31</v>
      </c>
      <c r="BZ6" s="35">
        <f t="shared" si="8"/>
        <v>57.08</v>
      </c>
      <c r="CA6" s="34" t="str">
        <f>IF(CA7="","",IF(CA7="-","【-】","【"&amp;SUBSTITUTE(TEXT(CA7,"#,##0.00"),"-","△")&amp;"】"))</f>
        <v>【60.94】</v>
      </c>
      <c r="CB6" s="35">
        <f>IF(CB7="",NA(),CB7)</f>
        <v>279.3</v>
      </c>
      <c r="CC6" s="35">
        <f t="shared" ref="CC6:CK6" si="9">IF(CC7="",NA(),CC7)</f>
        <v>239.22</v>
      </c>
      <c r="CD6" s="35">
        <f t="shared" si="9"/>
        <v>248.64</v>
      </c>
      <c r="CE6" s="35">
        <f t="shared" si="9"/>
        <v>272.19</v>
      </c>
      <c r="CF6" s="35">
        <f t="shared" si="9"/>
        <v>294.08999999999997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68.209999999999994</v>
      </c>
      <c r="CN6" s="35">
        <f t="shared" ref="CN6:CV6" si="10">IF(CN7="",NA(),CN7)</f>
        <v>67.05</v>
      </c>
      <c r="CO6" s="35">
        <f t="shared" si="10"/>
        <v>63.58</v>
      </c>
      <c r="CP6" s="35">
        <f t="shared" si="10"/>
        <v>103.7</v>
      </c>
      <c r="CQ6" s="35">
        <f t="shared" si="10"/>
        <v>63.01</v>
      </c>
      <c r="CR6" s="35">
        <f t="shared" si="10"/>
        <v>60.65</v>
      </c>
      <c r="CS6" s="35">
        <f t="shared" si="10"/>
        <v>51.75</v>
      </c>
      <c r="CT6" s="35">
        <f t="shared" si="10"/>
        <v>50.68</v>
      </c>
      <c r="CU6" s="35">
        <f t="shared" si="10"/>
        <v>50.14</v>
      </c>
      <c r="CV6" s="35">
        <f t="shared" si="10"/>
        <v>54.83</v>
      </c>
      <c r="CW6" s="34" t="str">
        <f>IF(CW7="","",IF(CW7="-","【-】","【"&amp;SUBSTITUTE(TEXT(CW7,"#,##0.00"),"-","△")&amp;"】"))</f>
        <v>【54.84】</v>
      </c>
      <c r="CX6" s="35">
        <f>IF(CX7="",NA(),CX7)</f>
        <v>98.86</v>
      </c>
      <c r="CY6" s="35">
        <f t="shared" ref="CY6:DG6" si="11">IF(CY7="",NA(),CY7)</f>
        <v>98.86</v>
      </c>
      <c r="CZ6" s="35">
        <f t="shared" si="11"/>
        <v>98.41</v>
      </c>
      <c r="DA6" s="35">
        <f t="shared" si="11"/>
        <v>98.63</v>
      </c>
      <c r="DB6" s="35">
        <f t="shared" si="11"/>
        <v>98.7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14231</v>
      </c>
      <c r="D7" s="37">
        <v>47</v>
      </c>
      <c r="E7" s="37">
        <v>17</v>
      </c>
      <c r="F7" s="37">
        <v>5</v>
      </c>
      <c r="G7" s="37">
        <v>0</v>
      </c>
      <c r="H7" s="37" t="s">
        <v>100</v>
      </c>
      <c r="I7" s="37" t="s">
        <v>101</v>
      </c>
      <c r="J7" s="37" t="s">
        <v>102</v>
      </c>
      <c r="K7" s="37" t="s">
        <v>103</v>
      </c>
      <c r="L7" s="37" t="s">
        <v>104</v>
      </c>
      <c r="M7" s="37" t="s">
        <v>105</v>
      </c>
      <c r="N7" s="38" t="s">
        <v>106</v>
      </c>
      <c r="O7" s="38" t="s">
        <v>107</v>
      </c>
      <c r="P7" s="38">
        <v>6.22</v>
      </c>
      <c r="Q7" s="38">
        <v>74.48</v>
      </c>
      <c r="R7" s="38">
        <v>3924</v>
      </c>
      <c r="S7" s="38">
        <v>7447</v>
      </c>
      <c r="T7" s="38">
        <v>81.36</v>
      </c>
      <c r="U7" s="38">
        <v>91.53</v>
      </c>
      <c r="V7" s="38">
        <v>461</v>
      </c>
      <c r="W7" s="38">
        <v>0.2</v>
      </c>
      <c r="X7" s="38">
        <v>2305</v>
      </c>
      <c r="Y7" s="38">
        <v>95.27</v>
      </c>
      <c r="Z7" s="38">
        <v>86.39</v>
      </c>
      <c r="AA7" s="38">
        <v>90.02</v>
      </c>
      <c r="AB7" s="38">
        <v>91.65</v>
      </c>
      <c r="AC7" s="38">
        <v>78.61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268.38</v>
      </c>
      <c r="BG7" s="38">
        <v>0</v>
      </c>
      <c r="BH7" s="38">
        <v>0</v>
      </c>
      <c r="BI7" s="38">
        <v>6.53</v>
      </c>
      <c r="BJ7" s="38">
        <v>55.21</v>
      </c>
      <c r="BK7" s="38">
        <v>974.93</v>
      </c>
      <c r="BL7" s="38">
        <v>855.8</v>
      </c>
      <c r="BM7" s="38">
        <v>789.46</v>
      </c>
      <c r="BN7" s="38">
        <v>826.83</v>
      </c>
      <c r="BO7" s="38">
        <v>867.83</v>
      </c>
      <c r="BP7" s="38">
        <v>832.52</v>
      </c>
      <c r="BQ7" s="38">
        <v>73.430000000000007</v>
      </c>
      <c r="BR7" s="38">
        <v>83.91</v>
      </c>
      <c r="BS7" s="38">
        <v>81.59</v>
      </c>
      <c r="BT7" s="38">
        <v>75.12</v>
      </c>
      <c r="BU7" s="38">
        <v>70.319999999999993</v>
      </c>
      <c r="BV7" s="38">
        <v>55.32</v>
      </c>
      <c r="BW7" s="38">
        <v>59.8</v>
      </c>
      <c r="BX7" s="38">
        <v>57.77</v>
      </c>
      <c r="BY7" s="38">
        <v>57.31</v>
      </c>
      <c r="BZ7" s="38">
        <v>57.08</v>
      </c>
      <c r="CA7" s="38">
        <v>60.94</v>
      </c>
      <c r="CB7" s="38">
        <v>279.3</v>
      </c>
      <c r="CC7" s="38">
        <v>239.22</v>
      </c>
      <c r="CD7" s="38">
        <v>248.64</v>
      </c>
      <c r="CE7" s="38">
        <v>272.19</v>
      </c>
      <c r="CF7" s="38">
        <v>294.08999999999997</v>
      </c>
      <c r="CG7" s="38">
        <v>283.17</v>
      </c>
      <c r="CH7" s="38">
        <v>263.76</v>
      </c>
      <c r="CI7" s="38">
        <v>274.35000000000002</v>
      </c>
      <c r="CJ7" s="38">
        <v>273.52</v>
      </c>
      <c r="CK7" s="38">
        <v>274.99</v>
      </c>
      <c r="CL7" s="38">
        <v>253.04</v>
      </c>
      <c r="CM7" s="38">
        <v>68.209999999999994</v>
      </c>
      <c r="CN7" s="38">
        <v>67.05</v>
      </c>
      <c r="CO7" s="38">
        <v>63.58</v>
      </c>
      <c r="CP7" s="38">
        <v>103.7</v>
      </c>
      <c r="CQ7" s="38">
        <v>63.01</v>
      </c>
      <c r="CR7" s="38">
        <v>60.65</v>
      </c>
      <c r="CS7" s="38">
        <v>51.75</v>
      </c>
      <c r="CT7" s="38">
        <v>50.68</v>
      </c>
      <c r="CU7" s="38">
        <v>50.14</v>
      </c>
      <c r="CV7" s="38">
        <v>54.83</v>
      </c>
      <c r="CW7" s="38">
        <v>54.84</v>
      </c>
      <c r="CX7" s="38">
        <v>98.86</v>
      </c>
      <c r="CY7" s="38">
        <v>98.86</v>
      </c>
      <c r="CZ7" s="38">
        <v>98.41</v>
      </c>
      <c r="DA7" s="38">
        <v>98.63</v>
      </c>
      <c r="DB7" s="38">
        <v>98.7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113</v>
      </c>
    </row>
    <row r="12" spans="1:145" x14ac:dyDescent="0.15">
      <c r="B12">
        <v>1</v>
      </c>
      <c r="C12">
        <v>1</v>
      </c>
      <c r="D12">
        <v>1</v>
      </c>
      <c r="E12">
        <v>1</v>
      </c>
      <c r="F12">
        <v>2</v>
      </c>
      <c r="G12" t="s">
        <v>114</v>
      </c>
    </row>
    <row r="13" spans="1:145" x14ac:dyDescent="0.15">
      <c r="B13" t="s">
        <v>115</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MatudaHidenori</cp:lastModifiedBy>
  <cp:lastPrinted>2022-01-11T06:24:42Z</cp:lastPrinted>
  <dcterms:created xsi:type="dcterms:W3CDTF">2021-12-03T07:53:36Z</dcterms:created>
  <dcterms:modified xsi:type="dcterms:W3CDTF">2022-01-11T06:28:07Z</dcterms:modified>
  <cp:category/>
</cp:coreProperties>
</file>